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53" documentId="120_S{2AC9BD13-BADA-5192-A53E-5A8FF88502F6}" xr6:coauthVersionLast="47" xr6:coauthVersionMax="47" xr10:uidLastSave="{E7C7F3E4-6140-4EB9-9614-427CE749994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<sst xmlns="http://schemas.openxmlformats.org/spreadsheetml/2006/main" count="181603" uniqueCount="39216">
  <si>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</si>
  <si>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</si>
  <si>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</si>
  <si>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</si>
  <si>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</si>
  <si>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</si>
  <si>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</si>
  <si>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</si>
  <si>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</si>
  <si>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</si>
  <si>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</si>
  <si>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</si>
  <si>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</si>
  <si>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</si>
  <si>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</si>
  <si>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</si>
  <si>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</si>
  <si>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</si>
  <si>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</si>
  <si>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</si>
  <si>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</si>
  <si>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</si>
  <si>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</si>
  <si>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</si>
  <si>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</si>
  <si>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</si>
  <si>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</si>
  <si>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</si>
  <si>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</si>
  <si>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</si>
  <si>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</si>
  <si>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</si>
  <si>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</si>
  <si>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</si>
  <si>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</si>
  <si>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</si>
  <si>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</si>
  <si>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</si>
  <si>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</si>
  <si>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</si>
  <si>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</si>
  <si>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</si>
  <si>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</si>
  <si>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</si>
  <si>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</si>
  <si>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</si>
  <si>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</si>
  <si>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</si>
  <si>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</si>
  <si>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</si>
  <si>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</si>
  <si>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</si>
  <si>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</si>
  <si>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</si>
  <si>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</si>
  <si>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</si>
  <si>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</si>
  <si>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</si>
  <si>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</si>
  <si>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</si>
  <si>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</si>
  <si>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</si>
  <si>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</si>
  <si>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</si>
  <si>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</si>
  <si>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</si>
  <si>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</si>
  <si>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</si>
  <si>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</si>
  <si>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</si>
  <si>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</si>
  <si>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</si>
  <si>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</si>
  <si>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</si>
  <si>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</si>
  <si>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</si>
  <si>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</si>
  <si>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</si>
  <si>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</si>
  <si>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</si>
  <si>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</si>
  <si>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</si>
  <si>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</si>
  <si>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</si>
  <si>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</si>
  <si>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</si>
  <si>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</si>
  <si>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</si>
  <si>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</si>
  <si>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</si>
  <si>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</si>
  <si>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</si>
  <si>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</si>
  <si>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</si>
  <si>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</si>
  <si>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</si>
  <si>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</si>
  <si>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</si>
  <si>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</si>
  <si>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</si>
  <si>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</si>
  <si>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</si>
  <si>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</si>
  <si>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</si>
  <si>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</si>
  <si>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</si>
  <si>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</si>
  <si>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</si>
  <si>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</si>
  <si>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</si>
  <si>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</si>
  <si>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</si>
  <si>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</si>
  <si>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</si>
  <si>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</si>
  <si>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</si>
  <si>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</si>
  <si>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</si>
  <si>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</si>
  <si>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</si>
  <si>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</si>
  <si>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</si>
  <si>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</si>
  <si>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</si>
  <si>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</si>
  <si>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</si>
  <si>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</si>
  <si>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</si>
  <si>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</si>
  <si>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</si>
  <si>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</si>
  <si>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</si>
  <si>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</si>
  <si>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</si>
  <si>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</si>
  <si>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</si>
  <si>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</si>
  <si>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</si>
  <si>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</si>
  <si>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</si>
  <si>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</si>
  <si>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</si>
  <si>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</si>
  <si>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</si>
  <si>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</si>
  <si>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</si>
  <si>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</si>
  <si>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</si>
  <si>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</si>
  <si>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</si>
  <si>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</si>
  <si>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</si>
  <si>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</si>
  <si>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</si>
  <si>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</si>
  <si>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</si>
  <si>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</si>
  <si>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</si>
  <si>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</si>
  <si>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</si>
  <si>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</si>
  <si>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</si>
  <si>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</si>
  <si>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</si>
  <si>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</si>
  <si>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</si>
  <si>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</si>
  <si>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</si>
  <si>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</si>
  <si>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</si>
  <si>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</si>
  <si>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</si>
  <si>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</si>
  <si>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</si>
  <si>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</si>
  <si>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</si>
  <si>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</si>
  <si>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</si>
  <si>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</si>
  <si>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</si>
  <si>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</si>
  <si>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</si>
  <si>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</si>
  <si>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</si>
  <si>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</si>
  <si>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</si>
  <si>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</si>
  <si>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</si>
  <si>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</si>
  <si>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</si>
  <si>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</si>
  <si>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</si>
  <si>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</si>
  <si>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</si>
  <si>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</si>
  <si>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</si>
  <si>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</si>
  <si>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</si>
  <si>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</si>
  <si>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</si>
  <si>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</si>
  <si>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</si>
  <si>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</si>
  <si>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</si>
  <si>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</si>
  <si>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</si>
  <si>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</si>
  <si>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</si>
  <si>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</si>
  <si>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</si>
  <si>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</si>
  <si>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</si>
  <si>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</si>
  <si>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</si>
  <si>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</si>
  <si>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</si>
  <si>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</si>
  <si>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</si>
  <si>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</si>
  <si>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</si>
  <si>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</si>
  <si>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</si>
  <si>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</si>
  <si>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</si>
  <si>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</si>
  <si>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</si>
  <si>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</si>
  <si>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</si>
  <si>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</si>
  <si>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</si>
  <si>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</si>
  <si>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</si>
  <si>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</si>
  <si>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</si>
  <si>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</si>
  <si>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</si>
  <si>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</si>
  <si>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</si>
  <si>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</si>
  <si>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</si>
  <si>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</si>
  <si>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</si>
  <si>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</si>
  <si>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</si>
  <si>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</si>
  <si>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</si>
  <si>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</si>
  <si>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</si>
  <si>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</si>
  <si>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</si>
  <si>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</si>
  <si>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</si>
  <si>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</si>
  <si>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</si>
  <si>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</si>
  <si>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</si>
  <si>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</si>
  <si>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</si>
  <si>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</si>
  <si>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</si>
  <si>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</si>
  <si>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</si>
  <si>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</si>
  <si>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</si>
  <si>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</si>
  <si>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</si>
  <si>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</si>
  <si>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</si>
  <si>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</si>
  <si>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</si>
  <si>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</si>
  <si>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</si>
  <si>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</si>
  <si>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</si>
  <si>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</si>
  <si>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</si>
  <si>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</si>
  <si>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</si>
  <si>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</si>
  <si>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</si>
  <si>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</si>
  <si>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</si>
  <si>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</si>
  <si>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</si>
  <si>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</si>
  <si>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</si>
  <si>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</si>
  <si>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</si>
  <si>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</si>
  <si>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</si>
  <si>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</si>
  <si>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</si>
  <si>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</si>
  <si>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</si>
  <si>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</si>
  <si>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</si>
  <si>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</si>
  <si>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</si>
  <si>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</si>
  <si>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</si>
  <si>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</si>
  <si>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</si>
  <si>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</si>
  <si>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</si>
  <si>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</si>
  <si>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</si>
  <si>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</si>
  <si>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</si>
  <si>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</si>
  <si>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</si>
  <si>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</si>
  <si>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</si>
  <si>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</si>
  <si>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</si>
  <si>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</si>
  <si>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</si>
  <si>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</si>
  <si>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</si>
  <si>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</si>
  <si>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</si>
  <si>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</si>
  <si>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</si>
  <si>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</si>
  <si>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</si>
  <si>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</si>
  <si>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</si>
  <si>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</si>
  <si>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</si>
  <si>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</si>
  <si>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</si>
  <si>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</si>
  <si>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</si>
  <si>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</si>
  <si>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</si>
  <si>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</si>
  <si>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</si>
  <si>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</si>
  <si>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</si>
  <si>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</si>
  <si>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</si>
  <si>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</si>
  <si>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</si>
  <si>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</si>
  <si>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</si>
  <si>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</si>
  <si>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</si>
  <si>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</si>
  <si>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</si>
  <si>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</si>
  <si>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</si>
  <si>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</si>
  <si>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</si>
  <si>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</si>
  <si>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</si>
  <si>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</si>
  <si>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</si>
  <si>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</si>
  <si>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</si>
  <si>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</si>
  <si>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</si>
  <si>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</si>
  <si>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</si>
  <si>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</si>
  <si>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</si>
  <si>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</si>
  <si>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</si>
  <si>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</si>
  <si>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</si>
  <si>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</si>
  <si>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</si>
  <si>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</si>
  <si>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</si>
  <si>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</si>
  <si>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</si>
  <si>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</si>
  <si>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</si>
  <si>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</si>
  <si>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</si>
  <si>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</si>
  <si>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</si>
  <si>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</si>
  <si>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</si>
  <si>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</si>
  <si>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</si>
  <si>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</si>
  <si>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</si>
  <si>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</si>
  <si>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</si>
  <si>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</si>
  <si>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</si>
  <si>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</si>
  <si>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</si>
  <si>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</si>
  <si>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</si>
  <si>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</si>
  <si>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</si>
  <si>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</si>
  <si>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</si>
  <si>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</si>
  <si>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</si>
  <si>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</si>
  <si>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</si>
  <si>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</si>
  <si>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</si>
  <si>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</si>
  <si>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</si>
  <si>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</si>
  <si>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</si>
  <si>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</si>
  <si>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</si>
  <si>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</si>
  <si>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</si>
  <si>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</si>
  <si>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</si>
  <si>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</si>
  <si>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</si>
  <si>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</si>
  <si>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</si>
  <si>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</si>
  <si>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</si>
  <si>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</si>
  <si>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</si>
  <si>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</si>
  <si>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</si>
  <si>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</si>
  <si>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</si>
  <si>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</si>
  <si>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</si>
  <si>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</si>
  <si>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</si>
  <si>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</si>
  <si>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</si>
  <si>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</si>
  <si>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</si>
  <si>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</si>
  <si>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</si>
  <si>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</si>
  <si>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</si>
  <si>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</si>
  <si>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</si>
  <si>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</si>
  <si>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</si>
  <si>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</si>
  <si>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</si>
  <si>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</si>
  <si>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</si>
  <si>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</si>
  <si>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</si>
  <si>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</si>
  <si>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</si>
  <si>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</si>
  <si>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</si>
  <si>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</si>
  <si>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</si>
  <si>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</si>
  <si>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</si>
  <si>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</si>
  <si>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</si>
  <si>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</si>
  <si>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</si>
  <si>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</si>
  <si>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</si>
  <si>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</si>
  <si>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</si>
  <si>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</si>
  <si>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</si>
  <si>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</si>
  <si>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</si>
  <si>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</si>
  <si>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</si>
  <si>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</si>
  <si>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</si>
  <si>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</si>
  <si>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</si>
  <si>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</si>
  <si>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</si>
  <si>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</si>
  <si>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</si>
  <si>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</si>
  <si>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</si>
  <si>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</si>
  <si>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</si>
  <si>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</si>
  <si>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</si>
  <si>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</si>
  <si>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</si>
  <si>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</si>
  <si>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</si>
  <si>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</si>
  <si>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</si>
  <si>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</si>
  <si>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</si>
  <si>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</si>
  <si>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</si>
  <si>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</si>
  <si>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</si>
  <si>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</si>
  <si>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</si>
  <si>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</si>
  <si>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</si>
  <si>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</si>
  <si>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</si>
  <si>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</si>
  <si>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</si>
  <si>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</si>
  <si>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</si>
  <si>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</si>
  <si>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</si>
  <si>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</si>
  <si>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</si>
  <si>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</si>
  <si>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</si>
  <si>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</si>
  <si>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</si>
  <si>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</si>
  <si>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</si>
  <si>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</si>
  <si>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</si>
  <si>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</si>
  <si>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</si>
  <si>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</si>
  <si>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</si>
  <si>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</si>
  <si>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</si>
  <si>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</si>
  <si>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</si>
  <si>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</si>
  <si>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</si>
  <si>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</si>
  <si>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</si>
  <si>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</si>
  <si>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</si>
  <si>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</si>
  <si>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</si>
  <si>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</si>
  <si>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</si>
  <si>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</si>
  <si>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</si>
  <si>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</si>
  <si>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</si>
  <si>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</si>
  <si>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</si>
  <si>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</si>
  <si>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</si>
  <si>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</si>
  <si>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</si>
  <si>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</si>
  <si>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</si>
  <si>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</si>
  <si>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</si>
  <si>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</si>
  <si>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</si>
  <si>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</si>
  <si>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</si>
  <si>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</si>
  <si>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</si>
  <si>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</si>
  <si>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</si>
  <si>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</si>
  <si>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</si>
  <si>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</si>
  <si>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</si>
  <si>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</si>
  <si>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</si>
  <si>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</si>
  <si>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</si>
  <si>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</si>
  <si>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</si>
  <si>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</si>
  <si>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</si>
  <si>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</si>
  <si>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</si>
  <si>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</si>
  <si>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</si>
  <si>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</si>
  <si>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</si>
  <si>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</si>
  <si>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</si>
  <si>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</si>
  <si>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</si>
  <si>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</si>
  <si>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</si>
  <si>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</si>
  <si>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</si>
  <si>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</si>
  <si>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</si>
  <si>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</si>
  <si>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</si>
  <si>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</si>
  <si>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</si>
  <si>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</si>
  <si>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</si>
  <si>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</si>
  <si>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</si>
  <si>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</si>
  <si>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</si>
  <si>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</si>
  <si>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</si>
  <si>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</si>
  <si>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</si>
  <si>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</si>
  <si>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</si>
  <si>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</si>
  <si>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</si>
  <si>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</si>
  <si>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</si>
  <si>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</si>
  <si>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</si>
  <si>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</si>
  <si>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</si>
  <si>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</si>
  <si>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</si>
  <si>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</si>
  <si>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</si>
  <si>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</si>
  <si>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</si>
  <si>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</si>
  <si>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</si>
  <si>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</si>
  <si>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</si>
  <si>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</si>
  <si>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</si>
  <si>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</si>
  <si>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</si>
  <si>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</si>
  <si>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</si>
  <si>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</si>
  <si>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</si>
  <si>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</si>
  <si>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</si>
  <si>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</si>
  <si>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</si>
  <si>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</si>
  <si>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</si>
  <si>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</si>
  <si>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</si>
  <si>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</si>
  <si>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</si>
  <si>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</si>
  <si>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</si>
  <si>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</si>
  <si>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</si>
  <si>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</si>
  <si>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</si>
  <si>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</si>
  <si>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</si>
  <si>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</si>
  <si>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</si>
  <si>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</si>
  <si>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</si>
  <si>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</si>
  <si>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</si>
  <si>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</si>
  <si>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</si>
  <si>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</si>
  <si>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</si>
  <si>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</si>
  <si>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</si>
  <si>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</si>
  <si>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</si>
  <si>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</si>
  <si>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</si>
  <si>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</si>
  <si>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</si>
  <si>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</si>
  <si>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</si>
  <si>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</si>
  <si>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</si>
  <si>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</si>
  <si>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</si>
  <si>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</si>
  <si>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</si>
  <si>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</si>
  <si>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</si>
  <si>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</si>
  <si>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</si>
  <si>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</si>
  <si>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</si>
  <si>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</si>
  <si>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</si>
  <si>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</si>
  <si>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</si>
  <si>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</si>
  <si>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</si>
  <si>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</si>
  <si>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</si>
  <si>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</si>
  <si>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</si>
  <si>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</si>
  <si>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</si>
  <si>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</si>
  <si>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</si>
  <si>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</si>
  <si>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</si>
  <si>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</si>
  <si>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</si>
  <si>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</si>
  <si>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</si>
  <si>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</si>
  <si>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</si>
  <si>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</si>
  <si>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</si>
  <si>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</si>
  <si>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</si>
  <si>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</si>
  <si>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</si>
  <si>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</si>
  <si>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</si>
  <si>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</si>
  <si>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</si>
  <si>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</si>
  <si>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</si>
  <si>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</si>
  <si>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</si>
  <si>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</si>
  <si>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</si>
  <si>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</si>
  <si>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</si>
  <si>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</si>
  <si>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</si>
  <si>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</si>
  <si>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</si>
  <si>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</si>
  <si>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</si>
  <si>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</si>
  <si>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</si>
  <si>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</si>
  <si>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</si>
  <si>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</si>
  <si>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</si>
  <si>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</si>
  <si>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</si>
  <si>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</si>
  <si>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</si>
  <si>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</si>
  <si>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</si>
  <si>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</si>
  <si>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</si>
  <si>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</si>
  <si>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</si>
  <si>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</si>
  <si>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</si>
  <si>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</si>
  <si>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</si>
  <si>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</si>
  <si>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</si>
  <si>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</si>
  <si>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</si>
  <si>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</si>
  <si>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</si>
  <si>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</si>
  <si>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</si>
  <si>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</si>
  <si>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</si>
  <si>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</si>
  <si>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</si>
  <si>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</si>
  <si>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</si>
  <si>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</si>
  <si>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</si>
  <si>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</si>
  <si>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</si>
  <si>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</si>
  <si>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</si>
  <si>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</si>
  <si>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</si>
  <si>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</si>
  <si>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</si>
  <si>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</si>
  <si>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</si>
  <si>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</si>
  <si>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</si>
  <si>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</si>
  <si>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</si>
  <si>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</si>
  <si>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</si>
  <si>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</si>
  <si>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</si>
  <si>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</si>
  <si>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</si>
  <si>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</si>
  <si>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</si>
  <si>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</si>
  <si>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</si>
  <si>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</si>
  <si>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</si>
  <si>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</si>
  <si>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</si>
  <si>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</si>
  <si>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</si>
  <si>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</si>
  <si>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</si>
  <si>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</si>
  <si>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</si>
  <si>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</si>
  <si>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</si>
  <si>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</si>
  <si>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</si>
  <si>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</si>
  <si>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</si>
  <si>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</si>
  <si>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</si>
  <si>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</si>
  <si>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</si>
  <si>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</si>
  <si>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</si>
  <si>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</si>
  <si>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</si>
  <si>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</si>
  <si>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</si>
  <si>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</si>
  <si>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</si>
  <si>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</si>
  <si>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</si>
  <si>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</si>
  <si>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</si>
  <si>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</si>
  <si>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</si>
  <si>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</si>
  <si>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</si>
  <si>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</si>
  <si>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</si>
  <si>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</si>
  <si>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</si>
  <si>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</si>
  <si>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</si>
  <si>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</si>
  <si>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</si>
  <si>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</si>
  <si>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</si>
  <si>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</si>
  <si>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</si>
  <si>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</si>
  <si>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</si>
  <si>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</si>
  <si>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</si>
  <si>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</si>
  <si>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</si>
  <si>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</si>
  <si>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</si>
  <si>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</si>
  <si>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</si>
  <si>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</si>
  <si>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</si>
  <si>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</si>
  <si>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</si>
  <si>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</si>
  <si>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</si>
  <si>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</si>
  <si>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</si>
  <si>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</si>
  <si>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</si>
  <si>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</si>
  <si>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</si>
  <si>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</si>
  <si>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</si>
  <si>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</si>
  <si>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</si>
  <si>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</si>
  <si>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</si>
  <si>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</si>
  <si>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</si>
  <si>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</si>
  <si>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</si>
  <si>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</si>
  <si>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</si>
  <si>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</si>
  <si>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</si>
  <si>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</si>
  <si>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</si>
  <si>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</si>
  <si>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</si>
  <si>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</si>
  <si>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</si>
  <si>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</si>
  <si>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</si>
  <si>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</si>
  <si>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</si>
  <si>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</si>
  <si>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</si>
  <si>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</si>
  <si>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</si>
  <si>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</si>
  <si>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</si>
  <si>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</si>
  <si>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</si>
  <si>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</si>
  <si>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</si>
  <si>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</si>
  <si>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</si>
  <si>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</si>
  <si>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</si>
  <si>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</si>
  <si>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</si>
  <si>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</si>
  <si>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</si>
  <si>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</si>
  <si>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</si>
  <si>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</si>
  <si>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</si>
  <si>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</si>
  <si>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</si>
  <si>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</si>
  <si>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</si>
  <si>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</si>
  <si>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</si>
  <si>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</si>
  <si>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</si>
  <si>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</si>
  <si>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</si>
  <si>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</si>
  <si>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</si>
  <si>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</si>
  <si>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</si>
  <si>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</si>
  <si>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</si>
  <si>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</si>
  <si>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</si>
  <si>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</si>
  <si>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</si>
  <si>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</si>
  <si>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</si>
  <si>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</si>
  <si>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</si>
  <si>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</si>
  <si>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</si>
  <si>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</si>
  <si>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</si>
  <si>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</si>
  <si>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</si>
  <si>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</si>
  <si>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</si>
  <si>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</si>
  <si>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</si>
  <si>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</si>
  <si>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</si>
  <si>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</si>
  <si>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</si>
  <si>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</si>
  <si>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</si>
  <si>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</si>
  <si>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</si>
  <si>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</si>
  <si>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</si>
  <si>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</si>
  <si>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</si>
  <si>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</si>
  <si>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</si>
  <si>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</si>
  <si>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</si>
  <si>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</si>
  <si>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</si>
  <si>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</si>
  <si>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</si>
  <si>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</si>
  <si>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</si>
  <si>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</si>
  <si>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</si>
  <si>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</si>
  <si>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</si>
  <si>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</si>
  <si>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</si>
  <si>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</si>
  <si>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</si>
  <si>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</si>
  <si>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</si>
  <si>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</si>
  <si>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</si>
  <si>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</si>
  <si>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</si>
  <si>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</si>
  <si>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</si>
  <si>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</si>
  <si>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</si>
  <si>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</si>
  <si>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</si>
  <si>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</si>
  <si>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</si>
  <si>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</si>
  <si>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</si>
  <si>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</si>
  <si>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</si>
  <si>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</si>
  <si>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</si>
  <si>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</si>
  <si>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</si>
  <si>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</si>
  <si>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</si>
  <si>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</si>
  <si>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</si>
  <si>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</si>
  <si>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</si>
  <si>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</si>
  <si>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</si>
  <si>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</si>
  <si>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</si>
  <si>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</si>
  <si>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</si>
  <si>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</si>
  <si>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</si>
  <si>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</si>
  <si>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</si>
  <si>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</si>
  <si>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</si>
  <si>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</si>
  <si>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</si>
  <si>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</si>
  <si>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</si>
  <si>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</si>
  <si>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</si>
  <si>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</si>
  <si>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</si>
  <si>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</si>
  <si>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</si>
  <si>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</si>
  <si>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</si>
  <si>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</si>
  <si>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</si>
  <si>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</si>
  <si>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</si>
  <si>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</si>
  <si>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</si>
  <si>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</si>
  <si>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</si>
  <si>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</si>
  <si>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</si>
  <si>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</si>
  <si>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</si>
  <si>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</si>
  <si>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</si>
  <si>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</si>
  <si>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</si>
  <si>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</si>
  <si>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</si>
  <si>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</si>
  <si>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</si>
  <si>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</si>
  <si>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</si>
  <si>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</si>
  <si>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</si>
  <si>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</si>
  <si>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</si>
  <si>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</si>
  <si>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</si>
  <si>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</si>
  <si>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</si>
  <si>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</si>
  <si>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</si>
  <si>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</si>
  <si>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</si>
  <si>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</si>
  <si>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</si>
  <si>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</si>
  <si>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</si>
  <si>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</si>
  <si>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</si>
  <si>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</si>
  <si>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</si>
  <si>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</si>
  <si>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</si>
  <si>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</si>
  <si>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</si>
  <si>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</si>
  <si>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</si>
  <si>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</si>
  <si>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</si>
  <si>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</si>
  <si>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</si>
  <si>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</si>
  <si>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</si>
  <si>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</si>
  <si>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</si>
  <si>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</si>
  <si>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</si>
  <si>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</si>
  <si>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</si>
  <si>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</si>
  <si>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</si>
  <si>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</si>
  <si>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</si>
  <si>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</si>
  <si>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</si>
  <si>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</si>
  <si>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</si>
  <si>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</si>
  <si>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</si>
  <si>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</si>
  <si>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</si>
  <si>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</si>
  <si>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</si>
  <si>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</si>
  <si>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</si>
  <si>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</si>
  <si>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</si>
  <si>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</si>
  <si>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</si>
  <si>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</si>
  <si>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</si>
  <si>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</si>
  <si>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</si>
  <si>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</si>
  <si>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</si>
  <si>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</si>
  <si>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</si>
  <si>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</si>
  <si>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</si>
  <si>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</si>
  <si>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</si>
  <si>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</si>
  <si>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</si>
  <si>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</si>
  <si>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</si>
  <si>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</si>
  <si>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</si>
  <si>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</si>
  <si>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</si>
  <si>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</si>
  <si>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</si>
  <si>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</si>
  <si>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</si>
  <si>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</si>
  <si>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</si>
  <si>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</si>
  <si>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</si>
  <si>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</si>
  <si>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</si>
  <si>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</si>
  <si>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</si>
  <si>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</si>
  <si>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</si>
  <si>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</si>
  <si>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</si>
  <si>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</si>
  <si>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</si>
  <si>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</si>
  <si>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</si>
  <si>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</si>
  <si>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</si>
  <si>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</si>
  <si>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</si>
  <si>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</si>
  <si>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</si>
  <si>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</si>
  <si>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</si>
  <si>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</si>
  <si>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</si>
  <si>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</si>
  <si>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</si>
  <si>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</si>
  <si>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</si>
  <si>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</si>
  <si>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</si>
  <si>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</si>
  <si>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</si>
  <si>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</si>
  <si>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</si>
  <si>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</si>
  <si>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</si>
  <si>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</si>
  <si>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</si>
  <si>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</si>
  <si>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</si>
  <si>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</si>
  <si>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</si>
  <si>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</si>
  <si>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</si>
  <si>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</si>
  <si>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</si>
  <si>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</si>
  <si>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</si>
  <si>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</si>
  <si>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</si>
  <si>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</si>
  <si>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</si>
  <si>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</si>
  <si>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</si>
  <si>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</si>
  <si>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</si>
  <si>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</si>
  <si>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</si>
  <si>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</si>
  <si>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</si>
  <si>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</si>
  <si>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</si>
  <si>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</si>
  <si>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</si>
  <si>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</si>
  <si>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</si>
  <si>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</si>
  <si>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</si>
  <si>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</si>
  <si>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</si>
  <si>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</si>
  <si>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</si>
  <si>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</si>
  <si>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</si>
  <si>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</si>
  <si>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</si>
  <si>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</si>
  <si>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</si>
  <si>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</si>
  <si>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</si>
  <si>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</si>
  <si>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</si>
  <si>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</si>
  <si>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</si>
  <si>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</si>
  <si>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</si>
  <si>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</si>
  <si>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</si>
  <si>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</si>
  <si>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</si>
  <si>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</si>
  <si>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</si>
  <si>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</si>
  <si>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</si>
  <si>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</si>
  <si>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</si>
  <si>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</si>
  <si>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</si>
  <si>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</si>
  <si>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</si>
  <si>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</si>
  <si>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</si>
  <si>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</si>
  <si>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</si>
  <si>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</si>
  <si>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</si>
  <si>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</si>
  <si>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</si>
  <si>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</si>
  <si>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</si>
  <si>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</si>
  <si>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</si>
  <si>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</si>
  <si>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</si>
  <si>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</si>
  <si>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</si>
  <si>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</si>
  <si>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</si>
  <si>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</si>
  <si>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</si>
  <si>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</si>
  <si>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</si>
  <si>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</si>
  <si>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</si>
  <si>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</si>
  <si>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</si>
  <si>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</si>
  <si>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</si>
  <si>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</si>
  <si>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</si>
  <si>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</si>
  <si>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</si>
  <si>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</si>
  <si>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</si>
  <si>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</si>
  <si>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</si>
  <si>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</si>
  <si>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</si>
  <si>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</si>
  <si>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</si>
  <si>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</si>
  <si>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</si>
  <si>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</si>
  <si>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</si>
  <si>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</si>
  <si>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</si>
  <si>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</si>
  <si>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</si>
  <si>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</si>
  <si>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</si>
  <si>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</si>
  <si>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</si>
  <si>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</si>
  <si>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</si>
  <si>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</si>
  <si>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</si>
  <si>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</si>
  <si>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</si>
  <si>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</si>
  <si>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</si>
  <si>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</si>
  <si>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</si>
  <si>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</si>
  <si>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</si>
  <si>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</si>
  <si>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</si>
  <si>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</si>
  <si>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</si>
  <si>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</si>
  <si>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</si>
  <si>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</si>
  <si>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</si>
  <si>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</si>
  <si>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</si>
  <si>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</si>
  <si>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</si>
  <si>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</si>
  <si>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</si>
  <si>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</si>
  <si>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</si>
  <si>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</si>
  <si>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</si>
  <si>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</si>
  <si>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</si>
  <si>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</si>
  <si>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</si>
  <si>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</si>
  <si>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</si>
  <si>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</si>
  <si>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</si>
  <si>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</si>
  <si>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</si>
  <si>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</si>
  <si>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</si>
  <si>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</si>
  <si>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</si>
  <si>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</si>
  <si>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</si>
  <si>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</si>
  <si>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</si>
  <si>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</si>
  <si>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</si>
  <si>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</si>
  <si>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</si>
  <si>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</si>
  <si>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</si>
  <si>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</si>
  <si>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</si>
  <si>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</si>
  <si>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</si>
  <si>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</si>
  <si>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</si>
  <si>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</si>
  <si>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</si>
  <si>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</si>
  <si>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</si>
  <si>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</si>
  <si>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</si>
  <si>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</si>
  <si>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</si>
  <si>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</si>
  <si>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</si>
  <si>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</si>
  <si>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</si>
  <si>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</si>
  <si>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</si>
  <si>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</si>
  <si>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</si>
  <si>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</si>
  <si>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</si>
  <si>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</si>
  <si>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</si>
  <si>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</si>
  <si>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</si>
  <si>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</si>
  <si>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</si>
  <si>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</si>
  <si>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</si>
  <si>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</si>
  <si>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</si>
  <si>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</si>
  <si>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</si>
  <si>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</si>
  <si>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</si>
  <si>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</si>
  <si>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</si>
  <si>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</si>
  <si>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</si>
  <si>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</si>
  <si>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</si>
  <si>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</si>
  <si>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</si>
  <si>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</si>
  <si>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</si>
  <si>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</si>
  <si>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</si>
  <si>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</si>
  <si>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</si>
  <si>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</si>
  <si>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</si>
  <si>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</si>
  <si>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</si>
  <si>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</si>
  <si>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</si>
  <si>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</si>
  <si>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</si>
  <si>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</si>
  <si>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</si>
  <si>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</si>
  <si>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</si>
  <si>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</si>
  <si>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</si>
  <si>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</si>
  <si>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</si>
  <si>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</si>
  <si>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</si>
  <si>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</si>
  <si>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</si>
  <si>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</si>
  <si>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</si>
  <si>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</si>
  <si>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</si>
  <si>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</si>
  <si>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</si>
  <si>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</si>
  <si>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</si>
  <si>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</si>
  <si>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</si>
  <si>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</si>
  <si>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</si>
  <si>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</si>
  <si>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</si>
  <si>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</si>
  <si>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</si>
  <si>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</si>
  <si>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</si>
  <si>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</si>
  <si>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</si>
  <si>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</si>
  <si>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</si>
  <si>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</si>
  <si>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</si>
  <si>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</si>
  <si>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</si>
  <si>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</si>
  <si>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</si>
  <si>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</si>
  <si>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</si>
  <si>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</si>
  <si>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</si>
  <si>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</si>
  <si>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</si>
  <si>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</si>
  <si>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</si>
  <si>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</si>
  <si>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</si>
  <si>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</si>
  <si>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</si>
  <si>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</si>
  <si>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</si>
  <si>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</si>
  <si>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</si>
  <si>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</si>
  <si>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</si>
  <si>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</si>
  <si>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</si>
  <si>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</si>
  <si>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</si>
  <si>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</si>
  <si>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</si>
  <si>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</si>
  <si>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</si>
  <si>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</si>
  <si>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</si>
  <si>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</si>
  <si>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</si>
  <si>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</si>
  <si>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</si>
  <si>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</si>
  <si>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</si>
  <si>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</si>
  <si>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</si>
  <si>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</si>
  <si>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</si>
  <si>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</si>
  <si>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</si>
  <si>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</si>
  <si>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</si>
  <si>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</si>
  <si>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</si>
  <si>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</si>
  <si>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</si>
  <si>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</si>
  <si>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</si>
  <si>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</si>
  <si>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</si>
  <si>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</si>
  <si>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</si>
  <si>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</si>
  <si>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</si>
  <si>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</si>
  <si>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</si>
  <si>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</si>
  <si>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</si>
  <si>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</si>
  <si>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</si>
  <si>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</si>
  <si>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</si>
  <si>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</si>
  <si>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</si>
  <si>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</si>
  <si>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</si>
  <si>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</si>
  <si>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</si>
  <si>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</si>
  <si>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</si>
  <si>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</si>
  <si>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</si>
  <si>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</si>
  <si>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</si>
  <si>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</si>
  <si>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</si>
  <si>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</si>
  <si>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</si>
  <si>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</si>
  <si>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</si>
  <si>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</si>
  <si>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</si>
  <si>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</si>
  <si>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</si>
  <si>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</si>
  <si>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</si>
  <si>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</si>
  <si>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</si>
  <si>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</si>
  <si>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</si>
  <si>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</si>
  <si>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</si>
  <si>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</si>
  <si>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</si>
  <si>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</si>
  <si>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</si>
  <si>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</si>
  <si>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</si>
  <si>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</si>
  <si>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</si>
  <si>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</si>
  <si>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</si>
  <si>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</si>
  <si>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</si>
  <si>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</si>
  <si>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</si>
  <si>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</si>
  <si>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</si>
  <si>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</si>
  <si>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</si>
  <si>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</si>
  <si>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</si>
  <si>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</si>
  <si>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</si>
  <si>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</si>
  <si>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</si>
  <si>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</si>
  <si>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</si>
  <si>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</si>
  <si>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</si>
  <si>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</si>
  <si>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</si>
  <si>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</si>
  <si>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</si>
  <si>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</si>
  <si>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</si>
  <si>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</si>
  <si>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</si>
  <si>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</si>
  <si>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</si>
  <si>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</si>
  <si>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</si>
  <si>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</si>
  <si>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</si>
  <si>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</si>
  <si>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</si>
  <si>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</si>
  <si>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</si>
  <si>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</si>
  <si>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</si>
  <si>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</si>
  <si>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</si>
  <si>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</si>
  <si>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</si>
  <si>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</si>
  <si>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</si>
  <si>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</si>
  <si>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</si>
  <si>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</si>
  <si>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</si>
  <si>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</si>
  <si>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</si>
  <si>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</si>
  <si>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</si>
  <si>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</si>
  <si>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</si>
  <si>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</si>
  <si>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</si>
  <si>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</si>
  <si>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</si>
  <si>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</si>
  <si>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</si>
  <si>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</si>
  <si>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</si>
  <si>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</si>
  <si>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</si>
  <si>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</si>
  <si>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</si>
  <si>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</si>
  <si>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</si>
  <si>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</si>
  <si>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</si>
  <si>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</si>
  <si>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</si>
  <si>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</si>
  <si>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</si>
  <si>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</si>
  <si>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</si>
  <si>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</si>
  <si>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</si>
  <si>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</si>
  <si>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</si>
  <si>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</si>
  <si>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</si>
  <si>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</si>
  <si>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</si>
  <si>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</si>
  <si>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</si>
  <si>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</si>
  <si>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</si>
  <si>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</si>
  <si>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</si>
  <si>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</si>
  <si>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</si>
  <si>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</si>
  <si>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</si>
  <si>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</si>
  <si>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</si>
  <si>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</si>
  <si>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</si>
  <si>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</si>
  <si>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</si>
  <si>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</si>
  <si>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</si>
  <si>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</si>
  <si>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</si>
  <si>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</si>
  <si>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</si>
  <si>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</si>
  <si>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</si>
  <si>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</si>
  <si>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</si>
  <si>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</si>
  <si>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</si>
  <si>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</si>
  <si>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</si>
  <si>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</si>
  <si>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</si>
  <si>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</si>
  <si>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</si>
  <si>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</si>
  <si>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</si>
  <si>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</si>
  <si>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</si>
  <si>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</si>
  <si>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</si>
  <si>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</si>
  <si>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</si>
  <si>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</si>
  <si>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</si>
  <si>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</si>
  <si>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</si>
  <si>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</si>
  <si>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</si>
  <si>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</si>
  <si>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</si>
  <si>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</si>
  <si>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</si>
  <si>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</si>
  <si>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</si>
  <si>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</si>
  <si>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</si>
  <si>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</si>
  <si>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</si>
  <si>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</si>
  <si>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</si>
  <si>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</si>
  <si>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</si>
  <si>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</si>
  <si>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</si>
  <si>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</si>
  <si>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</si>
  <si>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</si>
  <si>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</si>
  <si>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</si>
  <si>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</si>
  <si>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</si>
  <si>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</si>
  <si>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</si>
  <si>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</si>
  <si>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</si>
  <si>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</si>
  <si>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</si>
  <si>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</si>
  <si>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</si>
  <si>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</si>
  <si>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</si>
  <si>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</si>
  <si>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</si>
  <si>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</si>
  <si>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</si>
  <si>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</si>
  <si>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</si>
  <si>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</si>
  <si>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</si>
  <si>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</si>
  <si>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</si>
  <si>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</si>
  <si>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</si>
  <si>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</si>
  <si>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</si>
  <si>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</si>
  <si>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</si>
  <si>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</si>
  <si>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</si>
  <si>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</si>
  <si>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</si>
  <si>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</si>
  <si>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</si>
  <si>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</si>
  <si>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</si>
  <si>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</si>
  <si>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</si>
  <si>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</si>
  <si>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</si>
  <si>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</si>
  <si>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</si>
  <si>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</si>
  <si>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</si>
  <si>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</si>
  <si>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</si>
  <si>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</si>
  <si>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</si>
  <si>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</si>
  <si>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</si>
  <si>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</si>
  <si>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</si>
  <si>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</si>
  <si>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</si>
  <si>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</si>
  <si>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</si>
  <si>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</si>
  <si>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</si>
  <si>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</si>
  <si>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</si>
  <si>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</si>
  <si>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</si>
  <si>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</si>
  <si>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</si>
  <si>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</si>
  <si>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</si>
  <si>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</si>
  <si>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</si>
  <si>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</si>
  <si>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</si>
  <si>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</si>
  <si>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</si>
  <si>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</si>
  <si>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</si>
  <si>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</si>
  <si>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</si>
  <si>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</si>
  <si>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</si>
  <si>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</si>
  <si>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</si>
  <si>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</si>
  <si>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</si>
  <si>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</si>
  <si>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</si>
  <si>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</si>
  <si>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</si>
  <si>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</si>
  <si>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</si>
  <si>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</si>
  <si>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</si>
  <si>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</si>
  <si>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</si>
  <si>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</si>
  <si>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</si>
  <si>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</si>
  <si>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</si>
  <si>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</si>
  <si>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</si>
  <si>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</si>
  <si>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</si>
  <si>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</si>
  <si>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</si>
  <si>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</si>
  <si>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</si>
  <si>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</si>
  <si>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</si>
  <si>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</si>
  <si>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</si>
  <si>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</si>
  <si>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</si>
  <si>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</si>
  <si>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</si>
  <si>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</si>
  <si>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</si>
  <si>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</si>
  <si>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</si>
  <si>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</si>
  <si>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</si>
  <si>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</si>
  <si>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</si>
  <si>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</si>
  <si>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</si>
  <si>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</si>
  <si>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</si>
  <si>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</si>
  <si>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</si>
  <si>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</si>
  <si>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</si>
  <si>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</si>
  <si>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</si>
  <si>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</si>
  <si>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</si>
  <si>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</si>
  <si>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</si>
  <si>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</si>
  <si>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</si>
  <si>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</si>
  <si>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</si>
  <si>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</si>
  <si>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</si>
  <si>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</si>
  <si>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</si>
  <si>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</si>
  <si>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</si>
  <si>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</si>
  <si>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</si>
  <si>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</si>
  <si>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</si>
  <si>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</si>
  <si>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</si>
  <si>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</si>
  <si>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</si>
  <si>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</si>
  <si>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</si>
  <si>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</si>
  <si>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</si>
  <si>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</si>
  <si>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</si>
  <si>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</si>
  <si>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</si>
  <si>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</si>
  <si>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</si>
  <si>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</si>
  <si>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</si>
  <si>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</si>
  <si>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</si>
  <si>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</si>
  <si>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</si>
  <si>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</si>
  <si>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</si>
  <si>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</si>
  <si>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</si>
  <si>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</si>
  <si>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</si>
  <si>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</si>
  <si>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</si>
  <si>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</si>
  <si>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</si>
  <si>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</si>
  <si>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</si>
  <si>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</si>
  <si>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</si>
  <si>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</si>
  <si>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</si>
  <si>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</si>
  <si>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</si>
  <si>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</si>
  <si>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</si>
  <si>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</si>
  <si>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</si>
  <si>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</si>
  <si>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</si>
  <si>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</si>
  <si>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</si>
  <si>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</si>
  <si>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</si>
  <si>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</si>
  <si>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</si>
  <si>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</si>
  <si>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</si>
  <si>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</si>
  <si>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</si>
  <si>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</si>
  <si>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</si>
  <si>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</si>
  <si>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</si>
  <si>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</si>
  <si>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</si>
  <si>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</si>
  <si>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</si>
  <si>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</si>
  <si>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</si>
  <si>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</si>
  <si>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</si>
  <si>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</si>
  <si>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</si>
  <si>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</si>
  <si>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</si>
  <si>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</si>
  <si>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</si>
  <si>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</si>
  <si>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</si>
  <si>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</si>
  <si>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</si>
  <si>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</si>
  <si>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</si>
  <si>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</si>
  <si>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</si>
  <si>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</si>
  <si>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</si>
  <si>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</si>
  <si>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</si>
  <si>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</si>
  <si>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</si>
  <si>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</si>
  <si>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</si>
  <si>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</si>
  <si>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</si>
  <si>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</si>
  <si>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</si>
  <si>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</si>
  <si>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</si>
  <si>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</si>
  <si>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</si>
  <si>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</si>
  <si>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</si>
  <si>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</si>
  <si>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</si>
  <si>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</si>
  <si>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</si>
  <si>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</si>
  <si>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</si>
  <si>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</si>
  <si>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</si>
  <si>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</si>
  <si>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</si>
  <si>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</si>
  <si>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</si>
  <si>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</si>
  <si>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</si>
  <si>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</si>
  <si>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</si>
  <si>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</si>
  <si>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</si>
  <si>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</si>
  <si>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</si>
  <si>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</si>
  <si>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</si>
  <si>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</si>
  <si>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</si>
  <si>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</si>
  <si>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</si>
  <si>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</si>
  <si>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</si>
  <si>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</si>
  <si>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</si>
  <si>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</si>
  <si>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</si>
  <si>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</si>
  <si>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</si>
  <si>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</si>
  <si>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</si>
  <si>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</si>
  <si>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</si>
  <si>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</si>
  <si>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</si>
  <si>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</si>
  <si>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</si>
  <si>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</si>
  <si>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</si>
  <si>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</si>
  <si>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</si>
  <si>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</si>
  <si>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</si>
  <si>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</si>
  <si>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</si>
  <si>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</si>
  <si>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</si>
  <si>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</si>
  <si>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</si>
  <si>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</si>
  <si>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</si>
  <si>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</si>
  <si>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</si>
  <si>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</si>
  <si>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</si>
  <si>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</si>
  <si>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</si>
  <si>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</si>
  <si>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</si>
  <si>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</si>
  <si>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</si>
  <si>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</si>
  <si>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</si>
  <si>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</si>
  <si>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</si>
  <si>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</si>
  <si>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</si>
  <si>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</si>
  <si>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</si>
  <si>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</si>
  <si>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</si>
  <si>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</si>
  <si>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</si>
  <si>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</si>
  <si>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</si>
  <si>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</si>
  <si>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</si>
  <si>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</si>
  <si>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</si>
  <si>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</si>
  <si>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</si>
  <si>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</si>
  <si>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</si>
  <si>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</si>
  <si>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</si>
  <si>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</si>
  <si>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</si>
  <si>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</si>
  <si>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</si>
  <si>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</si>
  <si>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</si>
  <si>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</si>
  <si>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</si>
  <si>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</si>
  <si>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</si>
  <si>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</si>
  <si>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</si>
  <si>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</si>
  <si>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</si>
  <si>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</si>
  <si>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</si>
  <si>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</si>
  <si>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</si>
  <si>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</si>
  <si>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</si>
  <si>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</si>
  <si>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</si>
  <si>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</si>
  <si>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</si>
  <si>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</si>
  <si>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</si>
  <si>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</si>
  <si>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</si>
  <si>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</si>
  <si>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</si>
  <si>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</si>
  <si>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</si>
  <si>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</si>
  <si>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</si>
  <si>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</si>
  <si>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</si>
  <si>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</si>
  <si>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</si>
  <si>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</si>
  <si>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</si>
  <si>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</si>
  <si>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</si>
  <si>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</si>
  <si>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</si>
  <si>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</si>
  <si>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</si>
  <si>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</si>
  <si>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</si>
  <si>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</si>
  <si>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</si>
  <si>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</si>
  <si>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</si>
  <si>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</si>
  <si>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</si>
  <si>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</si>
  <si>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</si>
  <si>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</si>
  <si>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</si>
  <si>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</si>
  <si>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</si>
  <si>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</si>
  <si>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</si>
  <si>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</si>
  <si>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</si>
  <si>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</si>
  <si>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</si>
  <si>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</si>
  <si>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</si>
  <si>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</si>
  <si>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</si>
  <si>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</si>
  <si>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</si>
  <si>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</si>
  <si>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</si>
  <si>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</si>
  <si>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</si>
  <si>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</si>
  <si>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</si>
  <si>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</si>
  <si>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</si>
  <si>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</si>
  <si>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</si>
  <si>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</si>
  <si>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</si>
  <si>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</si>
  <si>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</si>
  <si>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</si>
  <si>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</si>
  <si>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</si>
  <si>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</si>
  <si>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</si>
  <si>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</si>
  <si>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</si>
  <si>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</si>
  <si>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</si>
  <si>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</si>
  <si>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</si>
  <si>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</si>
  <si>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</si>
  <si>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</si>
  <si>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</si>
  <si>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</si>
  <si>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</si>
  <si>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</si>
  <si>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</si>
  <si>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</si>
  <si>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</si>
  <si>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</si>
  <si>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</si>
  <si>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</si>
  <si>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</si>
  <si>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</si>
  <si>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</si>
  <si>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</si>
  <si>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</si>
  <si>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</si>
  <si>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</si>
  <si>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</si>
  <si>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</si>
  <si>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</si>
  <si>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</si>
  <si>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</si>
  <si>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</si>
  <si>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</si>
  <si>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</si>
  <si>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</si>
  <si>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</si>
  <si>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</si>
  <si>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</si>
  <si>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</si>
  <si>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</si>
  <si>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</si>
  <si>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</si>
  <si>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</si>
  <si>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</si>
  <si>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</si>
  <si>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</si>
  <si>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</si>
  <si>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</si>
  <si>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</si>
  <si>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</si>
  <si>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</si>
  <si>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</si>
  <si>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</si>
  <si>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</si>
  <si>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</si>
  <si>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</si>
  <si>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</si>
  <si>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</si>
  <si>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</si>
  <si>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</si>
  <si>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</si>
  <si>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</si>
  <si>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</si>
  <si>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</si>
  <si>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</si>
  <si>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</si>
  <si>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</si>
  <si>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</si>
  <si>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</si>
  <si>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</si>
  <si>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</si>
  <si>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</si>
  <si>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</si>
  <si>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</si>
  <si>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</si>
  <si>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</si>
  <si>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</si>
  <si>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</si>
  <si>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</si>
  <si>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</si>
  <si>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</si>
  <si>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</si>
  <si>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</si>
  <si>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</si>
  <si>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</si>
  <si>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</si>
  <si>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</si>
  <si>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</si>
  <si>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</si>
  <si>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</si>
  <si>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</si>
  <si>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</si>
  <si>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</si>
  <si>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</si>
  <si>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</si>
  <si>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</si>
  <si>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</si>
  <si>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</si>
  <si>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</si>
  <si>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</si>
  <si>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</si>
  <si>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</si>
  <si>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</si>
  <si>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</si>
  <si>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</si>
  <si>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</si>
  <si>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</si>
  <si>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</si>
  <si>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</si>
  <si>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</si>
  <si>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</si>
  <si>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</si>
  <si>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</si>
  <si>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</si>
  <si>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</si>
  <si>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</si>
  <si>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</si>
  <si>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</si>
  <si>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</si>
  <si>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</si>
  <si>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</si>
  <si>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</si>
  <si>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</si>
  <si>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</si>
  <si>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</si>
  <si>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</si>
  <si>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</si>
  <si>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</si>
  <si>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</si>
  <si>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</si>
  <si>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</si>
  <si>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</si>
  <si>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</si>
  <si>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</si>
  <si>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</si>
  <si>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</si>
  <si>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</si>
  <si>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</si>
  <si>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</si>
  <si>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</si>
  <si>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</si>
  <si>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</si>
  <si>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</si>
  <si>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</si>
  <si>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</si>
  <si>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</si>
  <si>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</si>
  <si>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</si>
  <si>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</si>
  <si>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</si>
  <si>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</si>
  <si>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</si>
  <si>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</si>
  <si>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</si>
  <si>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</si>
  <si>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</si>
  <si>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</si>
  <si>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</si>
  <si>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</si>
  <si>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</si>
  <si>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</si>
  <si>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</si>
  <si>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</si>
  <si>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</si>
  <si>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</si>
  <si>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</si>
  <si>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</si>
  <si>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</si>
  <si>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</si>
  <si>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</si>
  <si>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</si>
  <si>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</si>
  <si>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</si>
  <si>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</si>
  <si>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</si>
  <si>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</si>
  <si>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</si>
  <si>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</si>
  <si>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</si>
  <si>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</si>
  <si>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</si>
  <si>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</si>
  <si>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</si>
  <si>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</si>
  <si>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</si>
  <si>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</si>
  <si>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</si>
  <si>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</si>
  <si>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</si>
  <si>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</si>
  <si>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</si>
  <si>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</si>
  <si>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</si>
  <si>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</si>
  <si>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</si>
  <si>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</si>
  <si>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</si>
  <si>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</si>
  <si>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</si>
  <si>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</si>
  <si>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</si>
  <si>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</si>
  <si>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</si>
  <si>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</si>
  <si>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</si>
  <si>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</si>
  <si>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</si>
  <si>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</si>
  <si>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</si>
  <si>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</si>
  <si>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</si>
  <si>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</si>
  <si>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</si>
  <si>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</si>
  <si>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</si>
  <si>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</si>
  <si>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</si>
  <si>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</si>
  <si>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</si>
  <si>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</si>
  <si>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</si>
  <si>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</si>
  <si>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</si>
  <si>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</si>
  <si>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</si>
  <si>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</si>
  <si>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</si>
  <si>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</si>
  <si>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</si>
  <si>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</si>
  <si>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</si>
  <si>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</si>
  <si>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</si>
  <si>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</si>
  <si>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</si>
  <si>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</si>
  <si>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</si>
  <si>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</si>
  <si>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</si>
  <si>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</si>
  <si>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</si>
  <si>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</si>
  <si>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</si>
  <si>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</si>
  <si>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</si>
  <si>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</si>
  <si>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</si>
  <si>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</si>
  <si>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</si>
  <si>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</si>
  <si>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</si>
  <si>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</si>
  <si>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</si>
  <si>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</si>
  <si>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</si>
  <si>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</si>
  <si>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</si>
  <si>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</si>
  <si>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</si>
  <si>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</si>
  <si>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</si>
  <si>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</si>
  <si>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</si>
  <si>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</si>
  <si>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</si>
  <si>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</si>
  <si>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</si>
  <si>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</si>
  <si>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</si>
  <si>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</si>
  <si>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</si>
  <si>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</si>
  <si>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</si>
  <si>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</si>
  <si>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</si>
  <si>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</si>
  <si>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</si>
  <si>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</si>
  <si>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</si>
  <si>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</si>
  <si>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</si>
  <si>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</si>
  <si>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</si>
  <si>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</si>
  <si>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</si>
  <si>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</si>
  <si>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</si>
  <si>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</si>
  <si>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</si>
  <si>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</si>
  <si>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</si>
  <si>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</si>
  <si>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</si>
  <si>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</si>
  <si>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</si>
  <si>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</si>
  <si>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</si>
  <si>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</si>
  <si>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</si>
  <si>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</si>
  <si>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</si>
  <si>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</si>
  <si>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</si>
  <si>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</si>
  <si>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</si>
  <si>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</si>
  <si>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</si>
  <si>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</si>
  <si>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</si>
  <si>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</si>
  <si>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</si>
  <si>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</si>
  <si>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</si>
  <si>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</si>
  <si>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</si>
  <si>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</si>
  <si>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</si>
  <si>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</si>
  <si>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</si>
  <si>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</si>
  <si>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</si>
  <si>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</si>
  <si>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</si>
  <si>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</si>
  <si>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</si>
  <si>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</si>
  <si>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</si>
  <si>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</si>
  <si>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</si>
  <si>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</si>
  <si>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</si>
  <si>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</si>
  <si>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</si>
  <si>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</si>
  <si>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</si>
  <si>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</si>
  <si>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</si>
  <si>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</si>
  <si>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</si>
  <si>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</si>
  <si>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</si>
  <si>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</si>
  <si>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</si>
  <si>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</si>
  <si>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</si>
  <si>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</si>
  <si>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</si>
  <si>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</si>
  <si>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</si>
  <si>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</si>
  <si>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</si>
  <si>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</si>
  <si>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</si>
  <si>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</si>
  <si>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</si>
  <si>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</si>
  <si>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</si>
  <si>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</si>
  <si>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</si>
  <si>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</si>
  <si>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</si>
  <si>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</si>
  <si>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</si>
  <si>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</si>
  <si>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</si>
  <si>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</si>
  <si>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</si>
  <si>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</si>
  <si>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</si>
  <si>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</si>
  <si>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</si>
  <si>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</si>
  <si>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</si>
  <si>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</si>
  <si>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</si>
  <si>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</si>
  <si>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</si>
  <si>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</si>
  <si>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</si>
  <si>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</si>
  <si>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</si>
  <si>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</si>
  <si>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</si>
  <si>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</si>
  <si>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</si>
  <si>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</si>
  <si>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</si>
  <si>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</si>
  <si>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</si>
  <si>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</si>
  <si>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</si>
  <si>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</si>
  <si>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</si>
  <si>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</si>
  <si>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</si>
  <si>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</si>
  <si>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</si>
  <si>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</si>
  <si>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</si>
  <si>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</si>
  <si>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</si>
  <si>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</si>
  <si>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</si>
  <si>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</si>
  <si>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</si>
  <si>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</si>
  <si>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</si>
  <si>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</si>
  <si>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</si>
  <si>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</si>
  <si>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</si>
  <si>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</si>
  <si>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</si>
  <si>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</si>
  <si>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</si>
  <si>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</si>
  <si>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</si>
  <si>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</si>
  <si>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</si>
  <si>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</si>
  <si>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</si>
  <si>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</si>
  <si>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</si>
  <si>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</si>
  <si>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</si>
  <si>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</si>
  <si>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</si>
  <si>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</si>
  <si>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</si>
  <si>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</si>
  <si>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</si>
  <si>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</si>
  <si>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</si>
  <si>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</si>
  <si>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</si>
  <si>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</si>
  <si>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</si>
  <si>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</si>
  <si>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</si>
  <si>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</si>
  <si>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</si>
  <si>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</si>
  <si>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</si>
  <si>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</si>
  <si>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</si>
  <si>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</si>
  <si>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</si>
  <si>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</si>
  <si>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</si>
  <si>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</si>
  <si>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</si>
  <si>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</si>
  <si>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</si>
  <si>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</si>
  <si>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</si>
  <si>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</si>
  <si>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</si>
  <si>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</si>
  <si>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</si>
  <si>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</si>
  <si>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</si>
  <si>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</si>
  <si>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</si>
  <si>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</si>
  <si>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</si>
  <si>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</si>
  <si>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</si>
  <si>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</si>
  <si>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</si>
  <si>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</si>
  <si>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</si>
  <si>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</si>
  <si>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</si>
  <si>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</si>
  <si>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</si>
  <si>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</si>
  <si>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</si>
  <si>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</si>
  <si>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</si>
  <si>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</si>
  <si>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</si>
  <si>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</si>
  <si>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</si>
  <si>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</si>
  <si>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</si>
  <si>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</si>
  <si>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</si>
  <si>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</si>
  <si>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</si>
  <si>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</si>
  <si>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</si>
  <si>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</si>
  <si>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</si>
  <si>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</si>
  <si>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</si>
  <si>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</si>
  <si>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</si>
  <si>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</si>
  <si>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</si>
  <si>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</si>
  <si>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</si>
  <si>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</si>
  <si>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</si>
  <si>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</si>
  <si>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</si>
  <si>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</si>
  <si>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</si>
  <si>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</si>
  <si>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</si>
  <si>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</si>
  <si>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</si>
  <si>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</si>
  <si>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</si>
  <si>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</si>
  <si>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</si>
  <si>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</si>
  <si>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</si>
  <si>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</si>
  <si>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</si>
  <si>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</si>
  <si>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</si>
  <si>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</si>
  <si>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</si>
  <si>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</si>
  <si>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</si>
  <si>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</si>
  <si>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</si>
  <si>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</si>
  <si>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</si>
  <si>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</si>
  <si>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</si>
  <si>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</si>
  <si>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</si>
  <si>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</si>
  <si>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</si>
  <si>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</si>
  <si>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</si>
  <si>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</si>
  <si>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</si>
  <si>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</si>
  <si>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</si>
  <si>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</si>
  <si>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</si>
  <si>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</si>
  <si>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</si>
  <si>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</si>
  <si>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</si>
  <si>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</si>
  <si>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</si>
  <si>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</si>
  <si>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</si>
  <si>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</si>
  <si>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</si>
  <si>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</si>
  <si>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</si>
  <si>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</si>
  <si>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</si>
  <si>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</si>
  <si>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</si>
  <si>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</si>
  <si>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</si>
  <si>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</si>
  <si>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</si>
  <si>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</si>
  <si>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</si>
  <si>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</si>
  <si>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</si>
  <si>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</si>
  <si>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</si>
  <si>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</si>
  <si>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</si>
  <si>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</si>
  <si>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</si>
  <si>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</si>
  <si>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</si>
  <si>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</si>
  <si>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</si>
  <si>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</si>
  <si>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</si>
  <si>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</si>
  <si>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</si>
  <si>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</si>
  <si>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</si>
  <si>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</si>
  <si>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</si>
  <si>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</si>
  <si>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</si>
  <si>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</si>
  <si>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</si>
  <si>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</si>
  <si>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</si>
  <si>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</si>
  <si>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</si>
  <si>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</si>
  <si>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</si>
  <si>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</si>
  <si>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</si>
  <si>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</si>
  <si>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</si>
  <si>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</si>
  <si>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</si>
  <si>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</si>
  <si>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</si>
  <si>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</si>
  <si>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</si>
  <si>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</si>
  <si>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</si>
  <si>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</si>
  <si>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</si>
  <si>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</si>
  <si>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</si>
  <si>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</si>
  <si>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</si>
  <si>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</si>
  <si>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</si>
  <si>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</si>
  <si>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</si>
  <si>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</si>
  <si>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</si>
  <si>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</si>
  <si>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</si>
  <si>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</si>
  <si>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</si>
  <si>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</si>
  <si>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</si>
  <si>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</si>
  <si>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</si>
  <si>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</si>
  <si>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</si>
  <si>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</si>
  <si>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</si>
  <si>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</si>
  <si>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</si>
  <si>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</si>
  <si>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</si>
  <si>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</si>
  <si>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</si>
  <si>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</si>
  <si>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</si>
  <si>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</si>
  <si>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</si>
  <si>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</si>
  <si>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</si>
  <si>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</si>
  <si>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</si>
  <si>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</si>
  <si>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</si>
  <si>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</si>
  <si>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</si>
  <si>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</si>
  <si>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</si>
  <si>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</si>
  <si>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</si>
  <si>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</si>
  <si>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</si>
  <si>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</si>
  <si>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</si>
  <si>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</si>
  <si>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</si>
  <si>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</si>
  <si>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</si>
  <si>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</si>
  <si>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</si>
  <si>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</si>
  <si>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</si>
  <si>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</si>
  <si>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</si>
  <si>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</si>
  <si>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</si>
  <si>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</si>
  <si>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</si>
  <si>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</si>
  <si>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</si>
  <si>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</si>
  <si>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</si>
  <si>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</si>
  <si>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</si>
  <si>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</si>
  <si>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</si>
  <si>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</si>
  <si>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</si>
  <si>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</si>
  <si>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</si>
  <si>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</si>
  <si>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</si>
  <si>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</si>
  <si>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</si>
  <si>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</si>
  <si>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</si>
  <si>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</si>
  <si>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</si>
  <si>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</si>
  <si>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</si>
  <si>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</si>
  <si>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</si>
  <si>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</si>
  <si>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</si>
  <si>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</si>
  <si>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</si>
  <si>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</si>
  <si>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</si>
  <si>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</si>
  <si>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</si>
  <si>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</si>
  <si>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</si>
  <si>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</si>
  <si>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</si>
  <si>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</si>
  <si>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</si>
  <si>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</si>
  <si>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</si>
  <si>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</si>
  <si>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</si>
  <si>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</si>
  <si>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</si>
  <si>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</si>
  <si>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</si>
  <si>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</si>
  <si>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</si>
  <si>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</si>
  <si>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</si>
  <si>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</si>
  <si>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</si>
  <si>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</si>
  <si>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</si>
  <si>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</si>
  <si>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</si>
  <si>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</si>
  <si>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</si>
  <si>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</si>
  <si>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</si>
  <si>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</si>
  <si>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</si>
  <si>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</si>
  <si>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</si>
  <si>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</si>
  <si>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</si>
  <si>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</si>
  <si>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</si>
  <si>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</si>
  <si>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</si>
  <si>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</si>
  <si>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</si>
  <si>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</si>
  <si>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</si>
  <si>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</si>
  <si>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</si>
  <si>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</si>
  <si>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</si>
  <si>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</si>
  <si>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</si>
  <si>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</si>
  <si>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</si>
  <si>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</si>
  <si>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</si>
  <si>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</si>
  <si>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</si>
  <si>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</si>
  <si>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</si>
  <si>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</si>
  <si>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</si>
  <si>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</si>
  <si>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</si>
  <si>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</si>
  <si>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</si>
  <si>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</si>
  <si>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</si>
  <si>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</si>
  <si>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</si>
  <si>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</si>
  <si>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</si>
  <si>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</si>
  <si>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</si>
  <si>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</si>
  <si>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</si>
  <si>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</si>
  <si>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</si>
  <si>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</si>
  <si>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</si>
  <si>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</si>
  <si>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</si>
  <si>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</si>
  <si>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</si>
  <si>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</si>
  <si>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</si>
  <si>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</si>
  <si>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</si>
  <si>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</si>
  <si>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</si>
  <si>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</si>
  <si>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</si>
  <si>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</si>
  <si>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</si>
  <si>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</si>
  <si>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</si>
  <si>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</si>
  <si>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</si>
  <si>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</si>
  <si>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</si>
  <si>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</si>
  <si>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</si>
  <si>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</si>
  <si>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</si>
  <si>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</si>
  <si>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</si>
  <si>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</si>
  <si>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</si>
  <si>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</si>
  <si>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</si>
  <si>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</si>
  <si>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</si>
  <si>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</si>
  <si>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</si>
  <si>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</si>
  <si>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</si>
  <si>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</si>
  <si>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</si>
  <si>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</si>
  <si>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</si>
  <si>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</si>
  <si>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</si>
  <si>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</si>
  <si>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</si>
  <si>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</si>
  <si>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</si>
  <si>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</si>
  <si>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</si>
  <si>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</si>
  <si>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</si>
  <si>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</si>
  <si>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</si>
  <si>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</si>
  <si>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</si>
  <si>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</si>
  <si>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</si>
  <si>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</si>
  <si>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</si>
  <si>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</si>
  <si>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</si>
  <si>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</si>
  <si>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</si>
  <si>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</si>
  <si>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</si>
  <si>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</si>
  <si>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</si>
  <si>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</si>
  <si>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</si>
  <si>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</si>
  <si>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</si>
  <si>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</si>
  <si>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</si>
  <si>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</si>
  <si>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</si>
  <si>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</si>
  <si>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</si>
  <si>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</si>
  <si>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</si>
  <si>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</si>
  <si>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</si>
  <si>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</si>
  <si>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</si>
  <si>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</si>
  <si>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</si>
  <si>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</si>
  <si>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</si>
  <si>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</si>
  <si>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</si>
  <si>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</si>
  <si>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</si>
  <si>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</si>
  <si>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</si>
  <si>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</si>
  <si>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</si>
  <si>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</si>
  <si>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</si>
  <si>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</si>
  <si>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</si>
  <si>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</si>
  <si>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</si>
  <si>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</si>
  <si>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</si>
  <si>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</si>
  <si>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</si>
  <si>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</si>
  <si>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</si>
  <si>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</si>
  <si>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</si>
  <si>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</si>
  <si>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</si>
  <si>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</si>
  <si>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</si>
  <si>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</si>
  <si>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</si>
  <si>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</si>
  <si>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</si>
  <si>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</si>
  <si>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</si>
  <si>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</si>
  <si>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</si>
  <si>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</si>
  <si>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</si>
  <si>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</si>
  <si>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</si>
  <si>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</si>
  <si>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</si>
  <si>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</si>
  <si>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</si>
  <si>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</si>
  <si>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</si>
  <si>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</si>
  <si>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</si>
  <si>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</si>
  <si>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</si>
  <si>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</si>
  <si>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</si>
  <si>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</si>
  <si>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</si>
  <si>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</si>
  <si>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</si>
  <si>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</si>
  <si>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</si>
  <si>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</si>
  <si>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</si>
  <si>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</si>
  <si>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</si>
  <si>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</si>
  <si>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</si>
  <si>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</si>
  <si>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</si>
  <si>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</si>
  <si>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</si>
  <si>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</si>
  <si>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</si>
  <si>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</si>
  <si>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</si>
  <si>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</si>
  <si>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</si>
  <si>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</si>
  <si>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</si>
  <si>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</si>
  <si>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</si>
  <si>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</si>
  <si>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</si>
  <si>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</si>
  <si>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</si>
  <si>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</si>
  <si>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</si>
  <si>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</si>
  <si>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</si>
  <si>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</si>
  <si>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</si>
  <si>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</si>
  <si>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</si>
  <si>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</si>
  <si>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</si>
  <si>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</si>
  <si>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</si>
  <si>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</si>
  <si>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</si>
  <si>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</si>
  <si>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</si>
  <si>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</si>
  <si>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</si>
  <si>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</si>
  <si>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</si>
  <si>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</si>
  <si>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</si>
  <si>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</si>
  <si>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</si>
  <si>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</si>
  <si>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</si>
  <si>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</si>
  <si>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</si>
  <si>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</si>
  <si>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</si>
  <si>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</si>
  <si>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</si>
  <si>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</si>
  <si>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</si>
  <si>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</si>
  <si>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</si>
  <si>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</si>
  <si>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</si>
  <si>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</si>
  <si>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</si>
  <si>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</si>
  <si>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</si>
  <si>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</si>
  <si>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</si>
  <si>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</si>
  <si>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</si>
  <si>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</si>
  <si>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</si>
  <si>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</si>
  <si>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</si>
  <si>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</si>
  <si>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</si>
  <si>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</si>
  <si>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</si>
  <si>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</si>
  <si>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</si>
  <si>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</si>
  <si>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</si>
  <si>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</si>
  <si>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</si>
  <si>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</si>
  <si>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</si>
  <si>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</si>
  <si>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</si>
  <si>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</si>
  <si>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</si>
  <si>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</si>
  <si>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</si>
  <si>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</si>
  <si>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</si>
  <si>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</si>
  <si>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</si>
  <si>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</si>
  <si>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</si>
  <si>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</si>
  <si>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</si>
  <si>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</si>
  <si>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</si>
  <si>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</si>
  <si>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</si>
  <si>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</si>
  <si>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</si>
  <si>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</si>
  <si>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</si>
  <si>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</si>
  <si>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</si>
  <si>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</si>
  <si>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</si>
  <si>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</si>
  <si>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</si>
  <si>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</si>
  <si>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</si>
  <si>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</si>
  <si>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</si>
  <si>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</si>
  <si>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</si>
  <si>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</si>
  <si>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</si>
  <si>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</si>
  <si>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</si>
  <si>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</si>
  <si>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</si>
  <si>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</si>
  <si>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</si>
  <si>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</si>
  <si>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</si>
  <si>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</si>
  <si>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</si>
  <si>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</si>
  <si>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</si>
  <si>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</si>
  <si>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</si>
  <si>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</si>
  <si>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</si>
  <si>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</si>
  <si>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</si>
  <si>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</si>
  <si>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</si>
  <si>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</si>
  <si>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</si>
  <si>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</si>
  <si>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</si>
  <si>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</si>
  <si>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</si>
  <si>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</si>
  <si>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</si>
  <si>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</si>
  <si>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</si>
  <si>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</si>
  <si>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</si>
  <si>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</si>
  <si>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</si>
  <si>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</si>
  <si>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</si>
  <si>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</si>
  <si>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</si>
  <si>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</si>
  <si>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</si>
  <si>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</si>
  <si>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</si>
  <si>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</si>
  <si>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</si>
  <si>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</si>
  <si>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</si>
  <si>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</si>
  <si>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</si>
  <si>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</si>
  <si>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</si>
  <si>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</si>
  <si>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</si>
  <si>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</si>
  <si>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</si>
  <si>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</si>
  <si>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</si>
  <si>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</si>
  <si>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</si>
  <si>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</si>
  <si>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</si>
  <si>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</si>
  <si>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</si>
  <si>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</si>
  <si>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</si>
  <si>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</si>
  <si>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</si>
  <si>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</si>
  <si>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</si>
  <si>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</si>
  <si>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</si>
  <si>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</si>
  <si>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</si>
  <si>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</si>
  <si>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</si>
  <si>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</si>
  <si>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</si>
  <si>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</si>
  <si>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</si>
  <si>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</si>
  <si>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</si>
  <si>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</si>
  <si>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</si>
  <si>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</si>
  <si>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</si>
  <si>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</si>
  <si>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</si>
  <si>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</si>
  <si>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</si>
  <si>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</si>
  <si>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</si>
  <si>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</si>
  <si>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</si>
  <si>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</si>
  <si>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</si>
  <si>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</si>
  <si>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</si>
  <si>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</si>
  <si>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</si>
  <si>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</si>
  <si>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</si>
  <si>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</si>
  <si>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</si>
  <si>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</si>
  <si>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</si>
  <si>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</si>
  <si>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</si>
  <si>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</si>
  <si>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</si>
  <si>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</si>
  <si>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</si>
  <si>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</si>
  <si>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</si>
  <si>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</si>
  <si>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</si>
  <si>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</si>
  <si>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</si>
  <si>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</si>
  <si>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</si>
  <si>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</si>
  <si>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</si>
  <si>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</si>
  <si>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</si>
  <si>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</si>
  <si>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</si>
  <si>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</si>
  <si>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</si>
  <si>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</si>
  <si>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</si>
  <si>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</si>
  <si>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</si>
  <si>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</si>
  <si>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</si>
  <si>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</si>
  <si>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</si>
  <si>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</si>
  <si>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</si>
  <si>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</si>
  <si>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</si>
  <si>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</si>
  <si>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</si>
  <si>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</si>
  <si>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</si>
  <si>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</si>
  <si>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</si>
  <si>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</si>
  <si>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</si>
  <si>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</si>
  <si>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</si>
  <si>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</si>
  <si>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</si>
  <si>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</si>
  <si>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</si>
  <si>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</si>
  <si>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</si>
  <si>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</si>
  <si>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</si>
  <si>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</si>
  <si>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</si>
  <si>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</si>
  <si>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</si>
  <si>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</si>
  <si>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</si>
  <si>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</si>
  <si>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</si>
  <si>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</si>
  <si>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</si>
  <si>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</si>
  <si>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</si>
  <si>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</si>
  <si>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</si>
  <si>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</si>
  <si>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</si>
  <si>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</si>
  <si>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</si>
  <si>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</si>
  <si>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</si>
  <si>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</si>
  <si>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</si>
  <si>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</si>
  <si>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</si>
  <si>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</si>
  <si>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</si>
  <si>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</si>
  <si>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</si>
  <si>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</si>
  <si>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</si>
  <si>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</si>
  <si>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</si>
  <si>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</si>
  <si>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</si>
  <si>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</si>
  <si>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</si>
  <si>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</si>
  <si>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</si>
  <si>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</si>
  <si>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</si>
  <si>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</si>
  <si>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</si>
  <si>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</si>
  <si>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</si>
  <si>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</si>
  <si>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</si>
  <si>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</si>
  <si>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</si>
  <si>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</si>
  <si>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</si>
  <si>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</si>
  <si>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</si>
  <si>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</si>
  <si>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</si>
  <si>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</si>
  <si>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</si>
  <si>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</si>
  <si>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</si>
  <si>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</si>
  <si>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</si>
  <si>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</si>
  <si>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</si>
  <si>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</si>
  <si>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</si>
  <si>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</si>
  <si>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</si>
  <si>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</si>
  <si>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</si>
  <si>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</si>
  <si>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</si>
  <si>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</si>
  <si>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</si>
  <si>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</si>
  <si>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</si>
  <si>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</si>
  <si>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</si>
  <si>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</si>
  <si>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</si>
  <si>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</si>
  <si>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</si>
  <si>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</si>
  <si>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</si>
  <si>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</si>
  <si>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</si>
  <si>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</si>
  <si>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</si>
  <si>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</si>
  <si>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</si>
  <si>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</si>
  <si>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</si>
  <si>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</si>
  <si>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</si>
  <si>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</si>
  <si>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</si>
  <si>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</si>
  <si>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</si>
  <si>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</si>
  <si>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</si>
  <si>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</si>
  <si>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</si>
  <si>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</si>
  <si>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</si>
  <si>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</si>
  <si>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</si>
  <si>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</si>
  <si>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</si>
  <si>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</si>
  <si>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</si>
  <si>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</si>
  <si>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</si>
  <si>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</si>
  <si>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</si>
  <si>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</si>
  <si>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</si>
  <si>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</si>
  <si>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</si>
  <si>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</si>
  <si>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</si>
  <si>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</si>
  <si>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</si>
  <si>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</si>
  <si>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</si>
  <si>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</si>
  <si>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</si>
  <si>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</si>
  <si>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</si>
  <si>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</si>
  <si>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</si>
  <si>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</si>
  <si>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</si>
  <si>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</si>
  <si>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</si>
  <si>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</si>
  <si>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</si>
  <si>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</si>
  <si>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</si>
  <si>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</si>
  <si>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</si>
  <si>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</si>
  <si>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</si>
  <si>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</si>
  <si>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</si>
  <si>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</si>
  <si>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</si>
  <si>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</si>
  <si>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</si>
  <si>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</si>
  <si>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</si>
  <si>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</si>
  <si>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</si>
  <si>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</si>
  <si>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</si>
  <si>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</si>
  <si>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</si>
  <si>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</si>
  <si>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</si>
  <si>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</si>
  <si>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</si>
  <si>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</si>
  <si>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</si>
  <si>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</si>
  <si>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</si>
  <si>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</si>
  <si>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</si>
  <si>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</si>
  <si>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</si>
  <si>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</si>
  <si>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</si>
  <si>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</si>
  <si>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</si>
  <si>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</si>
  <si>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</si>
  <si>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</si>
  <si>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</si>
  <si>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</si>
  <si>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</si>
  <si>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</si>
  <si>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</si>
  <si>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</si>
  <si>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</si>
  <si>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</si>
  <si>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</si>
  <si>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</si>
  <si>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</si>
  <si>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</si>
  <si>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</si>
  <si>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</si>
  <si>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</si>
  <si>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</si>
  <si>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</si>
  <si>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</si>
  <si>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</si>
  <si>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</si>
  <si>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</si>
  <si>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</si>
  <si>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</si>
  <si>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</si>
  <si>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</si>
  <si>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</si>
  <si>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</si>
  <si>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</si>
  <si>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</si>
  <si>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</si>
  <si>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</si>
  <si>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</si>
  <si>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</si>
  <si>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</si>
  <si>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</si>
  <si>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</si>
  <si>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</si>
  <si>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</si>
  <si>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</si>
  <si>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</si>
  <si>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</si>
  <si>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</si>
  <si>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</si>
  <si>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</si>
  <si>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</si>
  <si>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</si>
  <si>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</si>
  <si>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</si>
  <si>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</si>
  <si>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</si>
  <si>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</si>
  <si>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</si>
  <si>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</si>
  <si>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</si>
  <si>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</si>
  <si>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</si>
  <si>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</si>
  <si>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</si>
  <si>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</si>
  <si>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</si>
  <si>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</si>
  <si>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</si>
  <si>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</si>
  <si>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</si>
  <si>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</si>
  <si>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</si>
  <si>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</si>
  <si>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</si>
  <si>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</si>
  <si>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</si>
  <si>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</si>
  <si>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</si>
  <si>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</si>
  <si>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</si>
  <si>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</si>
  <si>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</si>
  <si>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</si>
  <si>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</si>
  <si>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</si>
  <si>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</si>
  <si>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</si>
  <si>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</si>
  <si>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</si>
  <si>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</si>
  <si>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</si>
  <si>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</si>
  <si>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</si>
  <si>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</si>
  <si>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</si>
  <si>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</si>
  <si>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</si>
  <si>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</si>
  <si>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</si>
  <si>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</si>
  <si>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</si>
  <si>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</si>
  <si>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</si>
  <si>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</si>
  <si>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</si>
  <si>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</si>
  <si>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</si>
  <si>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</si>
  <si>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</si>
  <si>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</si>
  <si>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</si>
  <si>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</si>
  <si>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</si>
  <si>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</si>
  <si>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</si>
  <si>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</si>
  <si>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</si>
  <si>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</si>
  <si>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</si>
  <si>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</si>
  <si>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</si>
  <si>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</si>
  <si>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</si>
  <si>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</si>
  <si>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</si>
  <si>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</si>
  <si>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</si>
  <si>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</si>
  <si>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</si>
  <si>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</si>
  <si>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</si>
  <si>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</si>
  <si>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</si>
  <si>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</si>
  <si>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</si>
  <si>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</si>
  <si>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</si>
  <si>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</si>
  <si>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</si>
  <si>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</si>
  <si>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</si>
  <si>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</si>
  <si>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</si>
  <si>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</si>
  <si>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</si>
  <si>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</si>
  <si>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</si>
  <si>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</si>
  <si>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</si>
  <si>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</si>
  <si>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</si>
  <si>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</si>
  <si>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</si>
  <si>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</si>
  <si>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</si>
  <si>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</si>
  <si>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</si>
  <si>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</si>
  <si>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</si>
  <si>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</si>
  <si>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</si>
  <si>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</si>
  <si>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</si>
  <si>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</si>
  <si>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</si>
  <si>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</si>
  <si>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</si>
  <si>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</si>
  <si>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</si>
  <si>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</si>
  <si>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</si>
  <si>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</si>
  <si>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</si>
  <si>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</si>
  <si>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</si>
  <si>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</si>
  <si>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</si>
  <si>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</si>
  <si>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</si>
  <si>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</si>
  <si>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</si>
  <si>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</si>
  <si>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</si>
  <si>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</si>
  <si>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</si>
  <si>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</si>
  <si>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</si>
  <si>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</si>
  <si>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</si>
  <si>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</si>
  <si>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</si>
  <si>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</si>
  <si>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</si>
  <si>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</si>
  <si>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</si>
  <si>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</si>
  <si>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</si>
  <si>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</si>
  <si>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</si>
  <si>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</si>
  <si>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</si>
  <si>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</si>
  <si>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</si>
  <si>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</si>
  <si>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</si>
  <si>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</si>
  <si>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</si>
  <si>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</si>
  <si>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</si>
  <si>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</si>
  <si>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</si>
  <si>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</si>
  <si>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</si>
  <si>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</si>
  <si>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</si>
  <si>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</si>
  <si>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</si>
  <si>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</si>
  <si>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</si>
  <si>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</si>
  <si>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</si>
  <si>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</si>
  <si>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</si>
  <si>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</si>
  <si>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</si>
  <si>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</si>
  <si>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</si>
  <si>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</si>
  <si>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</si>
  <si>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</si>
  <si>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</si>
  <si>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</si>
  <si>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</si>
  <si>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</si>
  <si>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</si>
  <si>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</si>
  <si>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</si>
  <si>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</si>
  <si>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</si>
  <si>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</si>
  <si>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</si>
  <si>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</si>
  <si>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</si>
  <si>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</si>
  <si>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</si>
  <si>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</si>
  <si>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</si>
  <si>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</si>
  <si>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</si>
  <si>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</si>
  <si>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</si>
  <si>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</si>
  <si>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</si>
  <si>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</si>
  <si>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</si>
  <si>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</si>
  <si>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</si>
  <si>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</si>
  <si>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</si>
  <si>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</si>
  <si>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</si>
  <si>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</si>
  <si>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</si>
  <si>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</si>
  <si>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</si>
  <si>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</si>
  <si>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</si>
  <si>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</si>
  <si>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</si>
  <si>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</si>
  <si>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</si>
  <si>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</si>
  <si>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</si>
  <si>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</si>
  <si>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</si>
  <si>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</si>
  <si>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</si>
  <si>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</si>
  <si>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</si>
  <si>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</si>
  <si>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</si>
  <si>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</si>
  <si>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</si>
  <si>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</si>
  <si>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</si>
  <si>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</si>
  <si>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</si>
  <si>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</si>
  <si>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</si>
  <si>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</si>
  <si>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</si>
  <si>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</si>
  <si>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</si>
  <si>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</si>
  <si>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</si>
  <si>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</si>
  <si>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</si>
  <si>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</si>
  <si>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</si>
  <si>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</si>
  <si>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</si>
  <si>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</si>
  <si>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</si>
  <si>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</si>
  <si>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</si>
  <si>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</si>
  <si>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</si>
  <si>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</si>
  <si>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</si>
  <si>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</si>
  <si>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</si>
  <si>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</si>
  <si>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</si>
  <si>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</si>
  <si>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</si>
  <si>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</si>
  <si>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</si>
  <si>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</si>
  <si>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</si>
  <si>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</si>
  <si>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</si>
  <si>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</si>
  <si>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</si>
  <si>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</si>
  <si>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</si>
  <si>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</si>
  <si>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</si>
  <si>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</si>
  <si>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</si>
  <si>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</si>
  <si>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</si>
  <si>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</si>
  <si>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</si>
  <si>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</si>
  <si>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</si>
  <si>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</si>
  <si>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</si>
  <si>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</si>
  <si>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</si>
  <si>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</si>
  <si>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</si>
  <si>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</si>
  <si>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</si>
  <si>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</si>
  <si>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</si>
  <si>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</si>
  <si>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</si>
  <si>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</si>
  <si>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</si>
  <si>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</si>
  <si>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</si>
  <si>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</si>
  <si>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</si>
  <si>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</si>
  <si>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</si>
  <si>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</si>
  <si>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</si>
  <si>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</si>
  <si>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</si>
  <si>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</si>
  <si>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</si>
  <si>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</si>
  <si>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</si>
  <si>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</si>
  <si>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</si>
  <si>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</si>
  <si>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</si>
  <si>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</si>
  <si>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</si>
  <si>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</si>
  <si>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</si>
  <si>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</si>
  <si>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</si>
  <si>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</si>
  <si>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</si>
  <si>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</si>
  <si>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</si>
  <si>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</si>
  <si>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</si>
  <si>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</si>
  <si>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</si>
  <si>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</si>
  <si>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</si>
  <si>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</si>
  <si>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</si>
  <si>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</si>
  <si>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</si>
  <si>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</si>
  <si>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</si>
  <si>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</si>
  <si>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</si>
  <si>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</si>
  <si>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</si>
  <si>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</si>
  <si>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</si>
  <si>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</si>
  <si>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</si>
  <si>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</si>
  <si>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</si>
  <si>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</si>
  <si>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</si>
  <si>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</si>
  <si>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</si>
  <si>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</si>
  <si>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</si>
  <si>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</si>
  <si>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</si>
  <si>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</si>
  <si>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</si>
  <si>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</si>
  <si>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</si>
  <si>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</si>
  <si>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</si>
  <si>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</si>
  <si>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</si>
  <si>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</si>
  <si>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</si>
  <si>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</si>
  <si>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</si>
  <si>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</si>
  <si>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</si>
  <si>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</si>
  <si>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</si>
  <si>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</si>
  <si>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</si>
  <si>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</si>
  <si>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</si>
  <si>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</si>
  <si>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</si>
  <si>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</si>
  <si>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</si>
  <si>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</si>
  <si>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</si>
  <si>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</si>
  <si>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</si>
  <si>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</si>
  <si>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</si>
  <si>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</si>
  <si>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</si>
  <si>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</si>
  <si>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</si>
  <si>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</si>
  <si>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</si>
  <si>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</si>
  <si>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</si>
  <si>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</si>
  <si>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</si>
  <si>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</si>
  <si>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</si>
  <si>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</si>
  <si>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</si>
  <si>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</si>
  <si>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</si>
  <si>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</si>
  <si>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</si>
  <si>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</si>
  <si>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</si>
  <si>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</si>
  <si>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</si>
  <si>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</si>
  <si>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</si>
  <si>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</si>
  <si>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</si>
  <si>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</si>
  <si>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</si>
  <si>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</si>
  <si>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</si>
  <si>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</si>
  <si>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</si>
  <si>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</si>
  <si>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</si>
  <si>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</si>
  <si>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</si>
  <si>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</si>
  <si>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</si>
  <si>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</si>
  <si>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</si>
  <si>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</si>
  <si>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</si>
  <si>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</si>
  <si>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</si>
  <si>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</si>
  <si>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</si>
  <si>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</si>
  <si>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</si>
  <si>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</si>
  <si>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</si>
  <si>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</si>
  <si>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</si>
  <si>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</si>
  <si>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</si>
  <si>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</si>
  <si>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</si>
  <si>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</si>
  <si>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</si>
  <si>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</si>
  <si>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</si>
  <si>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</si>
  <si>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</si>
  <si>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</si>
  <si>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</si>
  <si>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</si>
  <si>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</si>
  <si>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</si>
  <si>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</si>
  <si>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</si>
  <si>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</si>
  <si>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</si>
  <si>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</si>
  <si>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</si>
  <si>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</si>
  <si>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</si>
  <si>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</si>
  <si>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</si>
  <si>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</si>
  <si>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</si>
  <si>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</si>
  <si>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</si>
  <si>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</si>
  <si>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</si>
  <si>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</si>
  <si>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</si>
  <si>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</si>
  <si>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</si>
  <si>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</si>
  <si>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</si>
  <si>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</si>
  <si>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</si>
  <si>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</si>
  <si>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</si>
  <si>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</si>
  <si>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</si>
  <si>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</si>
  <si>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</si>
  <si>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</si>
  <si>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</si>
  <si>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</si>
  <si>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</si>
  <si>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</si>
  <si>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</si>
  <si>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</si>
  <si>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</si>
  <si>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</si>
  <si>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</si>
  <si>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</si>
  <si>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</si>
  <si>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</si>
  <si>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</si>
  <si>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</si>
  <si>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</si>
  <si>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</si>
  <si>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</si>
  <si>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</si>
  <si>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</si>
  <si>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</si>
  <si>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</si>
  <si>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</si>
  <si>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</si>
  <si>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</si>
  <si>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</si>
  <si>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</si>
  <si>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</si>
  <si>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</si>
  <si>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</si>
  <si>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</si>
  <si>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</si>
  <si>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</si>
  <si>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</si>
  <si>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</si>
  <si>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</si>
  <si>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</si>
  <si>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</si>
  <si>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</si>
  <si>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</si>
  <si>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</si>
  <si>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</si>
  <si>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</si>
  <si>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</si>
  <si>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</si>
  <si>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</si>
  <si>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</si>
  <si>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</si>
  <si>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</si>
  <si>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</si>
  <si>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</si>
  <si>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</si>
  <si>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</si>
  <si>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</si>
  <si>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</si>
  <si>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</si>
  <si>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</si>
  <si>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</si>
  <si>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</si>
  <si>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</si>
  <si>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</si>
  <si>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</si>
  <si>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</si>
  <si>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</si>
  <si>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</si>
  <si>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</si>
  <si>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</si>
  <si>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</si>
  <si>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</si>
  <si>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</si>
  <si>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</si>
  <si>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</si>
  <si>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</si>
  <si>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</si>
  <si>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</si>
  <si>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</si>
  <si>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</si>
  <si>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</si>
  <si>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</si>
  <si>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</si>
  <si>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</si>
  <si>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</si>
  <si>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</si>
  <si>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</si>
  <si>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</si>
  <si>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</si>
  <si>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</si>
  <si>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</si>
  <si>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</si>
  <si>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</si>
  <si>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</si>
  <si>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</si>
  <si>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</si>
  <si>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</si>
  <si>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</si>
  <si>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</si>
  <si>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</si>
  <si>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</si>
  <si>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</si>
  <si>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</si>
  <si>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</si>
  <si>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</si>
  <si>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</si>
  <si>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</si>
  <si>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</si>
  <si>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</si>
  <si>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</si>
  <si>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</si>
  <si>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</si>
  <si>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</si>
  <si>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</si>
  <si>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</si>
  <si>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</si>
  <si>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</si>
  <si>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</si>
  <si>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</si>
  <si>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</si>
  <si>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</si>
  <si>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</si>
  <si>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</si>
  <si>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</si>
  <si>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</si>
  <si>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</si>
  <si>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</si>
  <si>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</si>
  <si>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</si>
  <si>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</si>
  <si>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</si>
  <si>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</si>
  <si>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</si>
  <si>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</si>
  <si>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</si>
  <si>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</si>
  <si>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</si>
  <si>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</si>
  <si>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</si>
  <si>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</si>
  <si>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</si>
  <si>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</si>
  <si>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</si>
  <si>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</si>
  <si>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</si>
  <si>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</si>
  <si>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</si>
  <si>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</si>
  <si>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</si>
  <si>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</si>
  <si>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</si>
  <si>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</si>
  <si>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</si>
  <si>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</si>
  <si>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</si>
  <si>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</si>
  <si>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</si>
  <si>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</si>
  <si>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</si>
  <si>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</si>
  <si>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</si>
  <si>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</si>
  <si>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</si>
  <si>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</si>
  <si>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</si>
  <si>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</si>
  <si>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</si>
  <si>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</si>
  <si>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</si>
  <si>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</si>
  <si>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</si>
  <si>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</si>
  <si>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</si>
  <si>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</si>
  <si>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</si>
  <si>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</si>
  <si>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</si>
  <si>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</si>
  <si>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</si>
  <si>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</si>
  <si>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</si>
  <si>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</si>
  <si>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</si>
  <si>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</si>
  <si>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</si>
  <si>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</si>
  <si>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</si>
  <si>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</si>
  <si>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</si>
  <si>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</si>
  <si>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</si>
  <si>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</si>
  <si>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</si>
  <si>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</si>
  <si>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</si>
  <si>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</si>
  <si>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</si>
  <si>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</si>
  <si>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</si>
  <si>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</si>
  <si>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</si>
  <si>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</si>
  <si>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</si>
  <si>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</si>
  <si>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</si>
  <si>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</si>
  <si>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</si>
  <si>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</si>
  <si>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</si>
  <si>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</si>
  <si>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</si>
  <si>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</si>
  <si>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</si>
  <si>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</si>
  <si>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</si>
  <si>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</si>
  <si>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</si>
  <si>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</si>
  <si>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</si>
  <si>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</si>
  <si>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</si>
  <si>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</si>
  <si>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</si>
  <si>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</si>
  <si>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</si>
  <si>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</si>
  <si>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</si>
  <si>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</si>
  <si>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</si>
  <si>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</si>
  <si>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</si>
  <si>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</si>
  <si>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</si>
  <si>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</si>
  <si>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</si>
  <si>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</si>
  <si>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</si>
  <si>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</si>
  <si>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</si>
  <si>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</si>
  <si>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</si>
  <si>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</si>
  <si>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</si>
  <si>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</si>
  <si>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</si>
  <si>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</si>
  <si>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</si>
  <si>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</si>
  <si>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</si>
  <si>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</si>
  <si>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</si>
  <si>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</si>
  <si>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</si>
  <si>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</si>
  <si>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</si>
  <si>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</si>
  <si>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</si>
  <si>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</si>
  <si>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</si>
  <si>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</si>
  <si>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</si>
  <si>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</si>
  <si>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</si>
  <si>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</si>
  <si>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</si>
  <si>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</si>
  <si>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</si>
  <si>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</si>
  <si>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</si>
  <si>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</si>
  <si>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</si>
  <si>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</si>
  <si>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</si>
  <si>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</si>
  <si>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</si>
  <si>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</si>
  <si>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</si>
  <si>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</si>
  <si>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</si>
  <si>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</si>
  <si>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</si>
  <si>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</si>
  <si>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</si>
  <si>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</si>
  <si>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</si>
  <si>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</si>
  <si>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</si>
  <si>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</si>
  <si>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</si>
  <si>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</si>
  <si>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</si>
  <si>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</si>
  <si>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</si>
  <si>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</si>
  <si>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</si>
  <si>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</si>
  <si>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</si>
  <si>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</si>
  <si>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</si>
  <si>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</si>
  <si>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</si>
  <si>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</si>
  <si>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</si>
  <si>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</si>
  <si>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</si>
  <si>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</si>
  <si>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</si>
  <si>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</si>
  <si>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</si>
  <si>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</si>
  <si>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</si>
  <si>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</si>
  <si>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</si>
  <si>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</si>
  <si>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</si>
  <si>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</si>
  <si>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</si>
  <si>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</si>
  <si>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</si>
  <si>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</si>
  <si>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</si>
  <si>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</si>
  <si>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</si>
  <si>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</si>
  <si>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</si>
  <si>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</si>
  <si>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</si>
  <si>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</si>
  <si>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</si>
  <si>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</si>
  <si>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</si>
  <si>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</si>
  <si>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</si>
  <si>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</si>
  <si>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</si>
  <si>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</si>
  <si>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</si>
  <si>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</si>
  <si>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</si>
  <si>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</si>
  <si>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</si>
  <si>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</si>
  <si>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</si>
  <si>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</si>
  <si>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</si>
  <si>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</si>
  <si>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</si>
  <si>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</si>
  <si>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</si>
  <si>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</si>
  <si>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</si>
  <si>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</si>
  <si>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</si>
  <si>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</si>
  <si>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</si>
  <si>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</si>
  <si>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</si>
  <si>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</si>
  <si>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</si>
  <si>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</si>
  <si>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</si>
  <si>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</si>
  <si>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</si>
  <si>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</si>
  <si>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</si>
  <si>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</si>
  <si>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</si>
  <si>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</si>
  <si>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</si>
  <si>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</si>
  <si>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</si>
  <si>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</si>
  <si>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</si>
  <si>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</si>
  <si>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</si>
  <si>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</si>
  <si>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</si>
  <si>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</si>
  <si>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</si>
  <si>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</si>
  <si>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</si>
  <si>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</si>
  <si>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</si>
  <si>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</si>
  <si>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</si>
  <si>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</si>
  <si>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</si>
  <si>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</si>
  <si>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</si>
  <si>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</si>
  <si>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</si>
  <si>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</si>
  <si>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</si>
  <si>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</si>
  <si>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</si>
  <si>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</si>
  <si>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</si>
  <si>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</si>
  <si>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</si>
  <si>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</si>
  <si>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</si>
  <si>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</si>
  <si>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</si>
  <si>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</si>
  <si>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</si>
  <si>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</si>
  <si>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</si>
  <si>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</si>
  <si>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</si>
  <si>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</si>
  <si>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</si>
  <si>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</si>
  <si>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</si>
  <si>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</si>
  <si>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</si>
  <si>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</si>
  <si>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</si>
  <si>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</si>
  <si>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</si>
  <si>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</si>
  <si>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</si>
  <si>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</si>
  <si>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</si>
  <si>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</si>
  <si>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</si>
  <si>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</si>
  <si>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</si>
  <si>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</si>
  <si>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</si>
  <si>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</si>
  <si>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</si>
  <si>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</si>
  <si>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</si>
  <si>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</si>
  <si>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</si>
  <si>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</si>
  <si>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</si>
  <si>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</si>
  <si>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</si>
  <si>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</si>
  <si>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</si>
  <si>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</si>
  <si>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</si>
  <si>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</si>
  <si>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</si>
  <si>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</si>
  <si>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</si>
  <si>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</si>
  <si>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</si>
  <si>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</si>
  <si>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</si>
  <si>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</si>
  <si>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</si>
  <si>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</si>
  <si>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</si>
  <si>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</si>
  <si>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</si>
  <si>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</si>
  <si>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</si>
  <si>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</si>
  <si>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</si>
  <si>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</si>
  <si>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</si>
  <si>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</si>
  <si>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</si>
  <si>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</si>
  <si>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</si>
  <si>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</si>
  <si>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</si>
  <si>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</si>
  <si>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</si>
  <si>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</si>
  <si>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</si>
  <si>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</si>
  <si>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</si>
  <si>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</si>
  <si>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</si>
  <si>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</si>
  <si>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</si>
  <si>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</si>
  <si>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</si>
  <si>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</si>
  <si>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</si>
  <si>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</si>
  <si>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</si>
  <si>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</si>
  <si>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</si>
  <si>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</si>
  <si>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</si>
  <si>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</si>
  <si>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</si>
  <si>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</si>
  <si>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</si>
  <si>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</si>
  <si>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</si>
  <si>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</si>
  <si>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</si>
  <si>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</si>
  <si>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</si>
  <si>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</si>
  <si>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</si>
  <si>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</si>
  <si>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</si>
  <si>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</si>
  <si>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</si>
  <si>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</si>
  <si>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</si>
  <si>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</si>
  <si>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</si>
  <si>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</si>
  <si>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</si>
  <si>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</si>
  <si>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</si>
  <si>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</si>
  <si>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</si>
  <si>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</si>
  <si>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</si>
  <si>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</si>
  <si>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</si>
  <si>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</si>
  <si>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</si>
  <si>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</si>
  <si>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</si>
  <si>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</si>
  <si>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</si>
  <si>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</si>
  <si>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</si>
  <si>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</si>
  <si>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</si>
  <si>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</si>
  <si>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</si>
  <si>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</si>
  <si>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</si>
  <si>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</si>
  <si>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</si>
  <si>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</si>
  <si>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</si>
  <si>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</si>
  <si>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</si>
  <si>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</si>
  <si>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</si>
  <si>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</si>
  <si>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</si>
  <si>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</si>
  <si>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</si>
  <si>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</si>
  <si>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</si>
  <si>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</si>
  <si>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</si>
  <si>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</si>
  <si>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</si>
  <si>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</si>
  <si>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</si>
  <si>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</si>
  <si>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</si>
  <si>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</si>
  <si>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</si>
  <si>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</si>
  <si>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</si>
  <si>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</si>
  <si>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</si>
  <si>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</si>
  <si>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</si>
  <si>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</si>
  <si>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</si>
  <si>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</si>
  <si>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</si>
  <si>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</si>
  <si>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</si>
  <si>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</si>
  <si>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</si>
  <si>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</si>
  <si>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</si>
  <si>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</si>
  <si>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</si>
  <si>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</si>
  <si>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</si>
  <si>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</si>
  <si>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</si>
  <si>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</si>
  <si>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</si>
  <si>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</si>
  <si>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</si>
  <si>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</si>
  <si>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</si>
  <si>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</si>
  <si>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</si>
  <si>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</si>
  <si>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</si>
  <si>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</si>
  <si>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</si>
  <si>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</si>
  <si>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</si>
  <si>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</si>
  <si>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</si>
  <si>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</si>
  <si>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</si>
  <si>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</si>
  <si>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</si>
  <si>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</si>
  <si>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</si>
  <si>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</si>
  <si>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</si>
  <si>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</si>
  <si>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</si>
  <si>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</si>
  <si>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</si>
  <si>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</si>
  <si>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</si>
  <si>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</si>
  <si>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</si>
  <si>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</si>
  <si>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</si>
  <si>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</si>
  <si>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</si>
  <si>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</si>
  <si>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</si>
  <si>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</si>
  <si>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</si>
  <si>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</si>
  <si>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</si>
  <si>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</si>
  <si>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</si>
  <si>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</si>
  <si>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</si>
  <si>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</si>
  <si>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</si>
  <si>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</si>
  <si>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</si>
  <si>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</si>
  <si>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</si>
  <si>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</si>
  <si>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</si>
  <si>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</si>
  <si>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</si>
  <si>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</si>
  <si>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</si>
  <si>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</si>
  <si>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</si>
  <si>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</si>
  <si>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</si>
  <si>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</si>
  <si>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</si>
  <si>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</si>
  <si>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</si>
  <si>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</si>
  <si>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</si>
  <si>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</si>
  <si>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</si>
  <si>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</si>
  <si>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</si>
  <si>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</si>
  <si>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</si>
  <si>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</si>
  <si>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</si>
  <si>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</si>
  <si>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</si>
  <si>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</si>
  <si>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</si>
  <si>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</si>
  <si>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</si>
  <si>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</si>
  <si>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</si>
  <si>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</si>
  <si>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</si>
  <si>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</si>
  <si>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</si>
  <si>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</si>
  <si>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</si>
  <si>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</si>
  <si>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</si>
  <si>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</si>
  <si>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</si>
  <si>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</si>
  <si>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</si>
  <si>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</si>
  <si>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</si>
  <si>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</si>
  <si>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</si>
  <si>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</si>
  <si>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</si>
  <si>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</si>
  <si>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</si>
  <si>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</si>
  <si>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</si>
  <si>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</si>
  <si>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</si>
  <si>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</si>
  <si>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</si>
  <si>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</si>
  <si>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</si>
  <si>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</si>
  <si>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</si>
  <si>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</si>
  <si>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</si>
  <si>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</si>
  <si>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</si>
  <si>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</si>
  <si>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</si>
  <si>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</si>
  <si>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</si>
  <si>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</si>
  <si>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</si>
  <si>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</si>
  <si>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</si>
  <si>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</si>
  <si>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</si>
  <si>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</si>
  <si>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</si>
  <si>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</si>
  <si>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</si>
  <si>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</si>
  <si>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</si>
  <si>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</si>
  <si>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</si>
  <si>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</si>
  <si>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</si>
  <si>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</si>
  <si>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</si>
  <si>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</si>
  <si>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</si>
  <si>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</si>
  <si>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</si>
  <si>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</si>
  <si>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</si>
  <si>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</si>
  <si>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</si>
  <si>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</si>
  <si>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</si>
  <si>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</si>
  <si>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</si>
  <si>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</si>
  <si>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</si>
  <si>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</si>
  <si>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</si>
  <si>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</si>
  <si>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</si>
  <si>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</si>
  <si>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</si>
  <si>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</si>
  <si>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</si>
  <si>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</si>
  <si>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</si>
  <si>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</si>
  <si>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</si>
  <si>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</si>
  <si>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</si>
  <si>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</si>
  <si>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</si>
  <si>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</si>
  <si>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</si>
  <si>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</si>
  <si>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</si>
  <si>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</si>
  <si>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</si>
  <si>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</si>
  <si>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</si>
  <si>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</si>
  <si>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</si>
  <si>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</si>
  <si>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</si>
  <si>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</si>
  <si>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</si>
  <si>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</si>
  <si>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</si>
  <si>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</si>
  <si>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</si>
  <si>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</si>
  <si>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</si>
  <si>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</si>
  <si>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</si>
  <si>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</si>
  <si>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</si>
  <si>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</si>
  <si>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</si>
  <si>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</si>
  <si>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</si>
  <si>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</si>
  <si>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</si>
  <si>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</si>
  <si>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</si>
  <si>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</si>
  <si>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</si>
  <si>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</si>
  <si>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</si>
  <si>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</si>
  <si>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</si>
  <si>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</si>
  <si>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</si>
  <si>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</si>
  <si>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</si>
  <si>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</si>
  <si>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</si>
  <si>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</si>
  <si>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</si>
  <si>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</si>
  <si>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</si>
  <si>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</si>
  <si>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</si>
  <si>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</si>
  <si>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</si>
  <si>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</si>
  <si>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</si>
  <si>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</si>
  <si>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</si>
  <si>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</si>
  <si>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</si>
  <si>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</si>
  <si>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</si>
  <si>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</si>
  <si>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</si>
  <si>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</si>
  <si>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</si>
  <si>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</si>
  <si>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</si>
  <si>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</si>
  <si>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</si>
  <si>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</si>
  <si>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</si>
  <si>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</si>
  <si>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</si>
  <si>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</si>
  <si>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</si>
  <si>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</si>
  <si>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</si>
  <si>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</si>
  <si>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</si>
  <si>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</si>
  <si>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</si>
  <si>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</si>
  <si>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</si>
  <si>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</si>
  <si>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</si>
  <si>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</si>
  <si>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</si>
  <si>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</si>
  <si>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</si>
  <si>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</si>
  <si>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</si>
  <si>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</si>
  <si>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</si>
  <si>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</si>
  <si>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</si>
  <si>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</si>
  <si>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</si>
  <si>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</si>
  <si>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</si>
  <si>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</si>
  <si>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</si>
  <si>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</si>
  <si>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</si>
  <si>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</si>
  <si>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</si>
  <si>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</si>
  <si>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</si>
  <si>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</si>
  <si>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</si>
  <si>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</si>
  <si>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</si>
  <si>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</si>
  <si>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</si>
  <si>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</si>
  <si>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</si>
  <si>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</si>
  <si>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</si>
  <si>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</si>
  <si>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</si>
  <si>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</si>
  <si>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</si>
  <si>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</si>
  <si>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</si>
  <si>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</si>
  <si>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</si>
  <si>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</si>
  <si>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</si>
  <si>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</si>
  <si>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</si>
  <si>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</si>
  <si>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</si>
  <si>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</si>
  <si>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</si>
  <si>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</si>
  <si>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</si>
  <si>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</si>
  <si>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</si>
  <si>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</si>
  <si>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</si>
  <si>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</si>
  <si>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</si>
  <si>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</si>
  <si>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</si>
  <si>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</si>
  <si>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</si>
  <si>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</si>
  <si>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</si>
  <si>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</si>
  <si>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</si>
  <si>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</si>
  <si>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</si>
  <si>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</si>
  <si>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</si>
  <si>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</si>
  <si>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</si>
  <si>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</si>
  <si>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</si>
  <si>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</si>
  <si>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</si>
  <si>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</si>
  <si>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</si>
  <si>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</si>
  <si>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</si>
  <si>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</si>
  <si>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</si>
  <si>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</si>
  <si>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</si>
  <si>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</si>
  <si>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</si>
  <si>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</si>
  <si>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</si>
  <si>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</si>
  <si>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</si>
  <si>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</si>
  <si>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</si>
  <si>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</si>
  <si>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</si>
  <si>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</si>
  <si>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</si>
  <si>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</si>
  <si>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</si>
  <si>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</si>
  <si>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</si>
  <si>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</si>
  <si>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</si>
  <si>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</si>
  <si>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</si>
  <si>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</si>
  <si>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</si>
  <si>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</si>
  <si>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</si>
  <si>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</si>
  <si>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</si>
  <si>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</si>
  <si>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</si>
  <si>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</si>
  <si>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</si>
  <si>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</si>
  <si>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</si>
  <si>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</si>
  <si>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</si>
  <si>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</si>
  <si>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</si>
  <si>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</si>
  <si>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</si>
  <si>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</si>
  <si>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</si>
  <si>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</si>
  <si>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</si>
  <si>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</si>
  <si>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</si>
  <si>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</si>
  <si>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</si>
  <si>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</si>
  <si>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</si>
  <si>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</si>
  <si>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</si>
  <si>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</si>
  <si>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</si>
  <si>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</si>
  <si>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</si>
  <si>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</si>
  <si>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</si>
  <si>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</si>
  <si>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</si>
  <si>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</si>
  <si>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</si>
  <si>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</si>
  <si>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</si>
  <si>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</si>
  <si>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</si>
  <si>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</si>
  <si>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</si>
  <si>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</si>
  <si>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</si>
  <si>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</si>
  <si>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</si>
  <si>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</si>
  <si>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</si>
  <si>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</si>
  <si>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</si>
  <si>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</si>
  <si>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</si>
  <si>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</si>
  <si>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</si>
  <si>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</si>
  <si>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</si>
  <si>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</si>
  <si>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</si>
  <si>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</si>
  <si>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</si>
  <si>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</si>
  <si>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</si>
  <si>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</si>
  <si>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</si>
  <si>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</si>
  <si>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</si>
  <si>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</si>
  <si>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</si>
  <si>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</si>
  <si>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</si>
  <si>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</si>
  <si>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</si>
  <si>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</si>
  <si>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</si>
  <si>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</si>
  <si>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</si>
  <si>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</si>
  <si>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</si>
  <si>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</si>
  <si>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</si>
  <si>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</si>
  <si>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</si>
  <si>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</si>
  <si>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</si>
  <si>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</si>
  <si>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</si>
  <si>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</si>
  <si>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</si>
  <si>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</si>
  <si>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</si>
  <si>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</si>
  <si>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</si>
  <si>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</si>
  <si>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</si>
  <si>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</si>
  <si>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</si>
  <si>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</si>
  <si>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</si>
  <si>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</si>
  <si>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</si>
  <si>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</si>
  <si>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</si>
  <si>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</si>
  <si>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</si>
  <si>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</si>
  <si>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</si>
  <si>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</si>
  <si>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</si>
  <si>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</si>
  <si>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</si>
  <si>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</si>
  <si>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</si>
  <si>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</si>
  <si>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</si>
  <si>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</si>
  <si>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</si>
  <si>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</si>
  <si>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</si>
  <si>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</si>
  <si>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</si>
  <si>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</si>
  <si>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</si>
  <si>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</si>
  <si>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</si>
  <si>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</si>
  <si>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</si>
  <si>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</si>
  <si>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</si>
  <si>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</si>
  <si>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</si>
  <si>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</si>
  <si>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</si>
  <si>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</si>
  <si>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</si>
  <si>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</si>
  <si>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</si>
  <si>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</si>
  <si>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</si>
  <si>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</si>
  <si>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</si>
  <si>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</si>
  <si>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</si>
  <si>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</si>
  <si>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</si>
  <si>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</si>
  <si>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</si>
  <si>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</si>
  <si>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</si>
  <si>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</si>
  <si>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</si>
  <si>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</si>
  <si>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</si>
  <si>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</si>
  <si>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</si>
  <si>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</si>
  <si>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</si>
  <si>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</si>
  <si>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</si>
  <si>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</si>
  <si>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</si>
  <si>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</si>
  <si>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</si>
  <si>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</si>
  <si>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</si>
  <si>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</si>
  <si>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</si>
  <si>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</si>
  <si>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</si>
  <si>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</si>
  <si>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</si>
  <si>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</si>
  <si>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</si>
  <si>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</si>
  <si>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</si>
  <si>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</si>
  <si>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</si>
  <si>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</si>
  <si>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</si>
  <si>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</si>
  <si>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</si>
  <si>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</si>
  <si>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</si>
  <si>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</si>
  <si>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</si>
  <si>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</si>
  <si>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</si>
  <si>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</si>
  <si>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</si>
  <si>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</si>
  <si>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</si>
  <si>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</si>
  <si>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</si>
  <si>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</si>
  <si>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</si>
  <si>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</si>
  <si>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</si>
  <si>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</si>
  <si>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</si>
  <si>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</si>
  <si>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</si>
  <si>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</si>
  <si>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</si>
  <si>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</si>
  <si>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</si>
  <si>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</si>
  <si>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</si>
  <si>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</si>
  <si>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</si>
  <si>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</si>
  <si>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</si>
  <si>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</si>
  <si>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</si>
  <si>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</si>
  <si>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</si>
  <si>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</si>
  <si>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</si>
  <si>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</si>
  <si>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</si>
  <si>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</si>
  <si>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</si>
  <si>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</si>
  <si>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</si>
  <si>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</si>
  <si>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</si>
  <si>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</si>
  <si>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</si>
  <si>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</si>
  <si>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</si>
  <si>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</si>
  <si>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</si>
  <si>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</si>
  <si>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</si>
  <si>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</si>
  <si>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</si>
  <si>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</si>
  <si>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</si>
  <si>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</si>
  <si>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</si>
  <si>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</si>
  <si>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</si>
  <si>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</si>
  <si>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</si>
  <si>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</si>
  <si>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</si>
  <si>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</si>
  <si>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</si>
  <si>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</si>
  <si>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</si>
  <si>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</si>
  <si>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</si>
  <si>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</si>
  <si>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</si>
  <si>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</si>
  <si>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</si>
  <si>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</si>
  <si>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</si>
  <si>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</si>
  <si>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</si>
  <si>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</si>
  <si>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</si>
  <si>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</si>
  <si>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</si>
  <si>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</si>
  <si>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</si>
  <si>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</si>
  <si>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</si>
  <si>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</si>
  <si>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</si>
  <si>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</si>
  <si>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</si>
  <si>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</si>
  <si>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</si>
  <si>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</si>
  <si>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</si>
  <si>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</si>
  <si>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</si>
  <si>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</si>
  <si>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</si>
  <si>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</si>
  <si>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</si>
  <si>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</si>
  <si>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</si>
  <si>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</si>
  <si>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</si>
  <si>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</si>
  <si>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</si>
  <si>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</si>
  <si>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</si>
  <si>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</si>
  <si>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</si>
  <si>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</si>
  <si>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</si>
  <si>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</si>
  <si>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</si>
  <si>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</si>
  <si>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</si>
  <si>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</si>
  <si>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</si>
  <si>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</si>
  <si>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</si>
  <si>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</si>
  <si>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</si>
  <si>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</si>
  <si>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</si>
  <si>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</si>
  <si>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</si>
  <si>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</si>
  <si>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</si>
  <si>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</si>
  <si>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</si>
  <si>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</si>
  <si>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</si>
  <si>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</si>
  <si>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</si>
  <si>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</si>
  <si>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</si>
  <si>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</si>
  <si>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</si>
  <si>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</si>
  <si>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</si>
  <si>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</si>
  <si>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</si>
  <si>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</si>
  <si>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</si>
  <si>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</si>
  <si>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</si>
  <si>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</si>
  <si>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</si>
  <si>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</si>
  <si>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</si>
  <si>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</si>
  <si>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</si>
  <si>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</si>
  <si>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</si>
  <si>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</si>
  <si>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</si>
  <si>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</si>
  <si>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</si>
  <si>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</si>
  <si>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</si>
  <si>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</si>
  <si>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</si>
  <si>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</si>
  <si>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</si>
  <si>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</si>
  <si>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</si>
  <si>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</si>
  <si>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</si>
  <si>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</si>
  <si>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</si>
  <si>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</si>
  <si>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</si>
  <si>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</si>
  <si>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</si>
  <si>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</si>
  <si>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</si>
  <si>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</si>
  <si>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</si>
  <si>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</si>
  <si>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</si>
  <si>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</si>
  <si>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</si>
  <si>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</si>
  <si>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</si>
  <si>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</si>
  <si>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</si>
  <si>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</si>
  <si>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</si>
  <si>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</si>
  <si>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</si>
  <si>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</si>
  <si>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</si>
  <si>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</si>
  <si>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</si>
  <si>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</si>
  <si>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</si>
  <si>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</si>
  <si>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</si>
  <si>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</si>
  <si>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</si>
  <si>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</si>
  <si>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</si>
  <si>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</si>
  <si>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</si>
  <si>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</si>
  <si>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</si>
  <si>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</si>
  <si>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</si>
  <si>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</si>
  <si>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</si>
  <si>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</si>
  <si>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</si>
  <si>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</si>
  <si>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</si>
  <si>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</si>
  <si>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</si>
  <si>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</si>
  <si>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</si>
  <si>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</si>
  <si>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</si>
  <si>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</si>
  <si>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</si>
  <si>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</si>
  <si>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</si>
  <si>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</si>
  <si>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</si>
  <si>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</si>
  <si>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</si>
  <si>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</si>
  <si>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</si>
  <si>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</si>
  <si>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</si>
  <si>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</si>
  <si>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</si>
  <si>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</si>
  <si>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</si>
  <si>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</si>
  <si>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</si>
  <si>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</si>
  <si>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</si>
  <si>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</si>
  <si>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</si>
  <si>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</si>
  <si>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</si>
  <si>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</si>
  <si>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</si>
  <si>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</si>
  <si>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</si>
  <si>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</si>
  <si>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</si>
  <si>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</si>
  <si>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</si>
  <si>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</si>
  <si>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</si>
  <si>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</si>
  <si>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</si>
  <si>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</si>
  <si>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</si>
  <si>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</si>
  <si>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</si>
  <si>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</si>
  <si>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</si>
  <si>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</si>
  <si>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</si>
  <si>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</si>
  <si>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</si>
  <si>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</si>
  <si>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</si>
  <si>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</si>
  <si>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</si>
  <si>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</si>
  <si>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</si>
  <si>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</si>
  <si>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</si>
  <si>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</si>
  <si>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</si>
  <si>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</si>
  <si>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</si>
  <si>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</si>
  <si>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</si>
  <si>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</si>
  <si>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</si>
  <si>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</si>
  <si>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</si>
  <si>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</si>
  <si>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</si>
  <si>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</si>
  <si>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</si>
  <si>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</si>
  <si>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</si>
  <si>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</si>
  <si>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</si>
  <si>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</si>
  <si>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</si>
  <si>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</si>
  <si>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</si>
  <si>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</si>
  <si>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</si>
  <si>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</si>
  <si>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</si>
  <si>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</si>
  <si>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</si>
  <si>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</si>
  <si>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</si>
  <si>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</si>
  <si>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</si>
  <si>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</si>
  <si>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</si>
  <si>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</si>
  <si>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</si>
  <si>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</si>
  <si>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</si>
  <si>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</si>
  <si>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</si>
  <si>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</si>
  <si>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</si>
  <si>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</si>
  <si>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</si>
  <si>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</si>
  <si>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</si>
  <si>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</si>
  <si>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</si>
  <si>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</si>
  <si>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</si>
  <si>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</si>
  <si>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</si>
  <si>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</si>
  <si>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</si>
  <si>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</si>
  <si>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</si>
  <si>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</si>
  <si>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</si>
  <si>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</si>
  <si>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</si>
  <si>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</si>
  <si>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</si>
  <si>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</si>
  <si>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</si>
  <si>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</si>
  <si>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</si>
  <si>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</si>
  <si>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</si>
  <si>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</si>
  <si>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</si>
  <si>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</si>
  <si>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</si>
  <si>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</si>
  <si>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</si>
  <si>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</si>
  <si>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</si>
  <si>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</si>
  <si>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</si>
  <si>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</si>
  <si>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</si>
  <si>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</si>
  <si>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</si>
  <si>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</si>
  <si>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</si>
  <si>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</si>
  <si>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</si>
  <si>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</si>
  <si>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</si>
  <si>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</si>
  <si>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</si>
  <si>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</si>
  <si>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</si>
  <si>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</si>
  <si>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</si>
  <si>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</si>
  <si>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</si>
  <si>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</si>
  <si>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</si>
  <si>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</si>
  <si>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</si>
  <si>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</si>
  <si>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</si>
  <si>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</si>
  <si>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</si>
  <si>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</si>
  <si>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</si>
  <si>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</si>
  <si>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</si>
  <si>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</si>
  <si>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</si>
  <si>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</si>
  <si>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</si>
  <si>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</si>
  <si>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</si>
  <si>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</si>
  <si>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</si>
  <si>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</si>
  <si>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</si>
  <si>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</si>
  <si>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</si>
  <si>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</si>
  <si>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</si>
  <si>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</si>
  <si>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</si>
  <si>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</si>
  <si>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</si>
  <si>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</si>
  <si>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</si>
  <si>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</si>
  <si>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</si>
  <si>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</si>
  <si>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</si>
  <si>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</si>
  <si>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</si>
  <si>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</si>
  <si>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</si>
  <si>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</si>
  <si>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</si>
  <si>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</si>
  <si>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</si>
  <si>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</si>
  <si>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</si>
  <si>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</si>
  <si>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</si>
  <si>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</si>
  <si>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</si>
  <si>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</si>
  <si>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</si>
  <si>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</si>
  <si>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</si>
  <si>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</si>
  <si>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</si>
  <si>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</si>
  <si>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</si>
  <si>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</si>
  <si>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</si>
  <si>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</si>
  <si>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</si>
  <si>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</si>
  <si>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</si>
  <si>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</si>
  <si>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</si>
  <si>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</si>
  <si>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</si>
  <si>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</si>
  <si>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</si>
  <si>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</si>
  <si>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</si>
  <si>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</si>
  <si>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</si>
  <si>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</si>
  <si>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</si>
  <si>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</si>
  <si>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</si>
  <si>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</si>
  <si>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</si>
  <si>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</si>
  <si>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</si>
  <si>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</si>
  <si>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</si>
  <si>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</si>
  <si>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</si>
  <si>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</si>
  <si>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</si>
  <si>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</si>
  <si>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</si>
  <si>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</si>
  <si>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</si>
  <si>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</si>
  <si>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</si>
  <si>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</si>
  <si>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</si>
  <si>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</si>
  <si>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</si>
  <si>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</si>
  <si>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</si>
  <si>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</si>
  <si>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</si>
  <si>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</si>
  <si>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</si>
  <si>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</si>
  <si>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</si>
  <si>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</si>
  <si>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</si>
  <si>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</si>
  <si>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</si>
  <si>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</si>
  <si>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</si>
  <si>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</si>
  <si>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</si>
  <si>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</si>
  <si>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</si>
  <si>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</si>
  <si>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</si>
  <si>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</si>
  <si>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</si>
  <si>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</si>
  <si>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</si>
  <si>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</si>
  <si>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</si>
  <si>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</si>
  <si>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</si>
  <si>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</si>
  <si>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</si>
  <si>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</si>
  <si>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</si>
  <si>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</si>
  <si>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</si>
  <si>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</si>
  <si>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</si>
  <si>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</si>
  <si>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</si>
  <si>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</si>
  <si>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</si>
  <si>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</si>
  <si>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</si>
  <si>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</si>
  <si>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</si>
  <si>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</si>
  <si>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</si>
  <si>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</si>
  <si>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</si>
  <si>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</si>
  <si>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</si>
  <si>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</si>
  <si>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</si>
  <si>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</si>
  <si>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</si>
  <si>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</si>
  <si>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</si>
  <si>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</si>
  <si>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</si>
  <si>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</si>
  <si>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</si>
  <si>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</si>
  <si>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</si>
  <si>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</si>
  <si>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</si>
  <si>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</si>
  <si>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</si>
  <si>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</si>
  <si>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</si>
  <si>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</si>
  <si>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</si>
  <si>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</si>
  <si>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</si>
  <si>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</si>
  <si>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</si>
  <si>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</si>
  <si>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</si>
  <si>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</si>
  <si>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</si>
  <si>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</si>
  <si>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</si>
  <si>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</si>
  <si>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</si>
  <si>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</si>
  <si>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</si>
  <si>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</si>
  <si>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</si>
  <si>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</si>
  <si>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</si>
  <si>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</si>
  <si>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</si>
  <si>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</si>
  <si>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</si>
  <si>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</si>
  <si>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</si>
  <si>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</si>
  <si>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</si>
  <si>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</si>
  <si>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</si>
  <si>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</si>
  <si>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</si>
  <si>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</si>
  <si>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</si>
  <si>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</si>
  <si>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</si>
  <si>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</si>
  <si>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</si>
  <si>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</si>
  <si>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</si>
  <si>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</si>
  <si>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</si>
  <si>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</si>
  <si>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</si>
  <si>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</si>
  <si>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</si>
  <si>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</si>
  <si>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</si>
  <si>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</si>
  <si>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</si>
  <si>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</si>
  <si>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</si>
  <si>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</si>
  <si>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</si>
  <si>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</si>
  <si>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</si>
  <si>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</si>
  <si>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</si>
  <si>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</si>
  <si>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</si>
  <si>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</si>
  <si>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</si>
  <si>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</si>
  <si>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</si>
  <si>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</si>
  <si>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</si>
  <si>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</si>
  <si>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</si>
  <si>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</si>
  <si>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</si>
  <si>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</si>
  <si>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</si>
  <si>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</si>
  <si>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</si>
  <si>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</si>
  <si>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</si>
  <si>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</si>
  <si>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</si>
  <si>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</si>
  <si>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</si>
  <si>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</si>
  <si>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</si>
  <si>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</si>
  <si>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</si>
  <si>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</si>
  <si>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</si>
  <si>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</si>
  <si>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</si>
  <si>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</si>
  <si>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</si>
  <si>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</si>
  <si>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</si>
  <si>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</si>
  <si>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</si>
  <si>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</si>
  <si>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</si>
  <si>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</si>
  <si>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</si>
  <si>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</si>
  <si>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</si>
  <si>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</si>
  <si>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</si>
  <si>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</si>
  <si>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</si>
  <si>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</si>
  <si>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</si>
  <si>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</si>
  <si>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</si>
  <si>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</si>
  <si>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</si>
  <si>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</si>
  <si>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</si>
  <si>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</si>
  <si>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</si>
  <si>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</si>
  <si>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</si>
  <si>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</si>
  <si>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</si>
  <si>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</si>
  <si>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</si>
  <si>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</si>
  <si>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</si>
  <si>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</si>
  <si>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</si>
  <si>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</si>
  <si>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</si>
  <si>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</si>
  <si>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</si>
  <si>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</si>
  <si>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</si>
  <si>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</si>
  <si>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</si>
  <si>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</si>
  <si>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</si>
  <si>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</si>
  <si>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</si>
  <si>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</si>
  <si>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</si>
  <si>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</si>
  <si>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</si>
  <si>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</si>
  <si>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</si>
  <si>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</si>
  <si>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</si>
  <si>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</si>
  <si>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</si>
  <si>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</si>
  <si>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</si>
  <si>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</si>
  <si>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</si>
  <si>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</si>
  <si>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</si>
  <si>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</si>
  <si>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</si>
  <si>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</si>
  <si>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</si>
  <si>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</si>
  <si>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</si>
  <si>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</si>
  <si>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</si>
  <si>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</si>
  <si>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</si>
  <si>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</si>
  <si>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</si>
  <si>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</si>
  <si>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</si>
  <si>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</si>
  <si>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</si>
  <si>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</si>
  <si>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</si>
  <si>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</si>
  <si>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</si>
  <si>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</si>
  <si>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</si>
  <si>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</si>
  <si>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</si>
  <si>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</si>
  <si>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</si>
  <si>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</si>
  <si>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</si>
  <si>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</si>
  <si>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</si>
  <si>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</si>
  <si>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</si>
  <si>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</si>
  <si>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</si>
  <si>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</si>
  <si>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</si>
  <si>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</si>
  <si>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</si>
  <si>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</si>
  <si>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</si>
  <si>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</si>
  <si>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</si>
  <si>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</si>
  <si>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</si>
  <si>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</si>
  <si>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</si>
  <si>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</si>
  <si>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</si>
  <si>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</si>
  <si>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</si>
  <si>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</si>
  <si>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</si>
  <si>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</si>
  <si>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</si>
  <si>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</si>
  <si>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</si>
  <si>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</si>
  <si>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</si>
  <si>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</si>
  <si>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</si>
  <si>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</si>
  <si>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</si>
  <si>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</si>
  <si>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</si>
  <si>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</si>
  <si>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</si>
  <si>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</si>
  <si>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</si>
  <si>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</si>
  <si>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</si>
  <si>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</si>
  <si>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</si>
  <si>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</si>
  <si>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</si>
  <si>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</si>
  <si>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</si>
  <si>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</si>
  <si>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</si>
  <si>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</si>
  <si>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</si>
  <si>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</si>
  <si>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</si>
  <si>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</si>
  <si>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</si>
  <si>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</si>
  <si>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</si>
  <si>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</si>
  <si>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</si>
  <si>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</si>
  <si>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</si>
  <si>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</si>
  <si>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</si>
  <si>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</si>
  <si>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</si>
  <si>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</si>
  <si>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</si>
  <si>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</si>
  <si>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</si>
  <si>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</si>
  <si>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</si>
  <si>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</si>
  <si>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</si>
  <si>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</si>
  <si>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</si>
  <si>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</si>
  <si>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</si>
  <si>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</si>
  <si>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</si>
  <si>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</si>
  <si>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</si>
  <si>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</si>
  <si>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</si>
  <si>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</si>
  <si>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</si>
  <si>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</si>
  <si>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</si>
  <si>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</si>
  <si>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</si>
  <si>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</si>
  <si>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</si>
  <si>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</si>
  <si>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</si>
  <si>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</si>
  <si>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</si>
  <si>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</si>
  <si>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</si>
  <si>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</si>
  <si>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</si>
  <si>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</si>
  <si>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</si>
  <si>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</si>
  <si>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</si>
  <si>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</si>
  <si>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</si>
  <si>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</si>
  <si>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</si>
  <si>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</si>
  <si>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</si>
  <si>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</si>
  <si>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</si>
  <si>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</si>
  <si>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</si>
  <si>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</si>
  <si>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</si>
  <si>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</si>
  <si>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</si>
  <si>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</si>
  <si>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</si>
  <si>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</si>
  <si>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</si>
  <si>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</si>
  <si>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</si>
  <si>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</si>
  <si>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</si>
  <si>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</si>
  <si>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</si>
  <si>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</si>
  <si>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</si>
  <si>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</si>
  <si>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</si>
  <si>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</si>
  <si>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</si>
  <si>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</si>
  <si>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</si>
  <si>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</si>
  <si>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</si>
  <si>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</si>
  <si>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</si>
  <si>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</si>
  <si>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</si>
  <si>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</si>
  <si>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</si>
  <si>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</si>
  <si>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</si>
  <si>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</si>
  <si>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</si>
  <si>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</si>
  <si>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</si>
  <si>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</si>
  <si>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</si>
  <si>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</si>
  <si>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</si>
  <si>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</si>
  <si>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</si>
  <si>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</si>
  <si>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</si>
  <si>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</si>
  <si>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</si>
  <si>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</si>
  <si>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</si>
  <si>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</si>
  <si>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</si>
  <si>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</si>
  <si>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</si>
  <si>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</si>
  <si>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</si>
  <si>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</si>
  <si>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</si>
  <si>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</si>
  <si>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</si>
  <si>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</si>
  <si>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</si>
  <si>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</si>
  <si>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</si>
  <si>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</si>
  <si>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</si>
  <si>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</si>
  <si>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</si>
  <si>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</si>
  <si>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</si>
  <si>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</si>
  <si>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</si>
  <si>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</si>
  <si>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</si>
  <si>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</si>
  <si>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</si>
  <si>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</si>
  <si>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</si>
  <si>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</si>
  <si>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</si>
  <si>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</si>
  <si>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</si>
  <si>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</si>
  <si>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</si>
  <si>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</si>
  <si>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</si>
  <si>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</si>
  <si>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</si>
  <si>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</si>
  <si>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</si>
  <si>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</si>
  <si>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</si>
  <si>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</si>
  <si>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</si>
  <si>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</si>
  <si>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</si>
  <si>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</si>
  <si>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</si>
  <si>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</si>
  <si>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</si>
  <si>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</si>
  <si>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</si>
  <si>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</si>
  <si>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</si>
  <si>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</si>
  <si>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</si>
  <si>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</si>
  <si>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</si>
  <si>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</si>
  <si>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</si>
  <si>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</si>
  <si>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</si>
  <si>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</si>
  <si>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</si>
  <si>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</si>
  <si>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</si>
  <si>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</si>
  <si>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</si>
  <si>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</si>
  <si>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</si>
  <si>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</si>
  <si>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</si>
  <si>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</si>
  <si>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</si>
  <si>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</si>
  <si>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</si>
  <si>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</si>
  <si>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</si>
  <si>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</si>
  <si>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</si>
  <si>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</si>
  <si>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</si>
  <si>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</si>
  <si>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</si>
  <si>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</si>
  <si>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</si>
  <si>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</si>
  <si>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</si>
  <si>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</si>
  <si>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</si>
  <si>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</si>
  <si>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</si>
  <si>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</si>
  <si>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</si>
  <si>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</si>
  <si>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</si>
  <si>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</si>
  <si>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</si>
  <si>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</si>
  <si>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</si>
  <si>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</si>
  <si>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</si>
  <si>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</si>
  <si>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</si>
  <si>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</si>
  <si>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</si>
  <si>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</si>
  <si>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</si>
  <si>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</si>
  <si>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</si>
  <si>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</si>
  <si>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</si>
  <si>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</si>
  <si>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</si>
  <si>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</si>
  <si>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</si>
  <si>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</si>
  <si>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</si>
  <si>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</si>
  <si>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</si>
  <si>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</si>
  <si>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</si>
  <si>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</si>
  <si>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</si>
  <si>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</si>
  <si>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</si>
  <si>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</si>
  <si>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</si>
  <si>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</si>
  <si>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</si>
  <si>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</si>
  <si>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</si>
  <si>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</si>
  <si>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</si>
  <si>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</si>
  <si>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</si>
  <si>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</si>
  <si>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</si>
  <si>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</si>
  <si>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</si>
  <si>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</si>
  <si>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</si>
  <si>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</si>
  <si>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</si>
  <si>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</si>
  <si>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</si>
  <si>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</si>
  <si>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</si>
  <si>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</si>
  <si>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</si>
  <si>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</si>
  <si>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</si>
  <si>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</si>
  <si>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</si>
  <si>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</si>
  <si>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</si>
  <si>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</si>
  <si>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</si>
  <si>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</si>
  <si>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</si>
  <si>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</si>
  <si>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</si>
  <si>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</si>
  <si>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</si>
  <si>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</si>
  <si>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</si>
  <si>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</si>
  <si>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</si>
  <si>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</si>
  <si>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</si>
  <si>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</si>
  <si>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</si>
  <si>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</si>
  <si>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</si>
  <si>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</si>
  <si>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</si>
  <si>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</si>
  <si>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</si>
  <si>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</si>
  <si>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</si>
  <si>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</si>
  <si>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</si>
  <si>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</si>
  <si>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</si>
  <si>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</si>
  <si>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</si>
  <si>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</si>
  <si>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</si>
  <si>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</si>
  <si>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</si>
  <si>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</si>
  <si>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</si>
  <si>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</si>
  <si>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</si>
  <si>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</si>
  <si>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</si>
  <si>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</si>
  <si>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</si>
  <si>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</si>
  <si>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</si>
  <si>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</si>
  <si>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</si>
  <si>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</si>
  <si>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</si>
  <si>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</si>
  <si>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</si>
  <si>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</si>
  <si>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</si>
  <si>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</si>
  <si>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</si>
  <si>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</si>
  <si>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</si>
  <si>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</si>
  <si>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</si>
  <si>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</si>
  <si>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</si>
  <si>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</si>
  <si>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</si>
  <si>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</si>
  <si>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</si>
  <si>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</si>
  <si>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</si>
  <si>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</si>
  <si>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</si>
  <si>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</si>
  <si>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</si>
  <si>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</si>
  <si>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</si>
  <si>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</si>
  <si>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</si>
  <si>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</si>
  <si>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</si>
  <si>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</si>
  <si>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</si>
  <si>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</si>
  <si>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</si>
  <si>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</si>
  <si>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</si>
  <si>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</si>
  <si>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</si>
  <si>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</si>
  <si>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</si>
  <si>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</si>
  <si>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</si>
  <si>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</si>
  <si>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</si>
  <si>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</si>
  <si>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</si>
  <si>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</si>
  <si>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</si>
  <si>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</si>
  <si>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</si>
  <si>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</si>
  <si>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</si>
  <si>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</si>
  <si>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</si>
  <si>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</si>
  <si>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</si>
  <si>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</si>
  <si>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</si>
  <si>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</si>
  <si>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</si>
  <si>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</si>
  <si>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</si>
  <si>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</si>
  <si>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</si>
  <si>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</si>
  <si>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</si>
  <si>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</si>
  <si>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</si>
  <si>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</si>
  <si>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</si>
  <si>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</si>
  <si>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</si>
  <si>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</si>
  <si>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</si>
  <si>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</si>
  <si>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</si>
  <si>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</si>
  <si>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</si>
  <si>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</si>
  <si>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</si>
  <si>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</si>
  <si>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</si>
  <si>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</si>
  <si>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</si>
  <si>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</si>
  <si>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</si>
  <si>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</si>
  <si>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</si>
  <si>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</si>
  <si>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</si>
  <si>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</si>
  <si>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</si>
  <si>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</si>
  <si>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</si>
  <si>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</si>
  <si>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</si>
  <si>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</si>
  <si>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</si>
  <si>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</si>
  <si>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</si>
  <si>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</si>
  <si>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</si>
  <si>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</si>
  <si>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</si>
  <si>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</si>
  <si>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</si>
  <si>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</si>
  <si>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</si>
  <si>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</si>
  <si>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</si>
  <si>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</si>
  <si>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</si>
  <si>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</si>
  <si>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</si>
  <si>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</si>
  <si>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</si>
  <si>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</si>
  <si>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</si>
  <si>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</si>
  <si>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</si>
  <si>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</si>
  <si>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</si>
  <si>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</si>
  <si>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</si>
  <si>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</si>
  <si>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</si>
  <si>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</si>
  <si>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</si>
  <si>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</si>
  <si>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</si>
  <si>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</si>
  <si>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</si>
  <si>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</si>
  <si>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</si>
  <si>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</si>
  <si>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</si>
  <si>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</si>
  <si>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</si>
  <si>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</si>
  <si>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</si>
  <si>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</si>
  <si>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</si>
  <si>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</si>
  <si>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</si>
  <si>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</si>
  <si>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</si>
  <si>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</si>
  <si>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</si>
  <si>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</si>
  <si>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</si>
  <si>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</si>
  <si>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</si>
  <si>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</si>
  <si>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</si>
  <si>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</si>
  <si>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</si>
  <si>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</si>
  <si>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</si>
  <si>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</si>
  <si>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</si>
  <si>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</si>
  <si>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</si>
  <si>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</si>
  <si>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</si>
  <si>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</si>
  <si>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</si>
  <si>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</si>
  <si>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</si>
  <si>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</si>
  <si>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</si>
  <si>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</si>
  <si>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</si>
  <si>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</si>
  <si>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</si>
  <si>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</si>
  <si>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</si>
  <si>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</si>
  <si>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</si>
  <si>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</si>
  <si>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</si>
  <si>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</si>
  <si>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</si>
  <si>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</si>
  <si>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</si>
  <si>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</si>
  <si>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</si>
  <si>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</si>
  <si>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</si>
  <si>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</si>
  <si>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</si>
  <si>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</si>
  <si>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</si>
  <si>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</si>
  <si>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</si>
  <si>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</si>
  <si>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</si>
  <si>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</si>
  <si>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</si>
  <si>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</si>
  <si>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</si>
  <si>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</si>
  <si>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</si>
  <si>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</si>
  <si>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</si>
  <si>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</si>
  <si>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</si>
  <si>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</si>
  <si>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</si>
  <si>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</si>
  <si>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</si>
  <si>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</si>
  <si>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</si>
  <si>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</si>
  <si>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</si>
  <si>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</si>
  <si>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</si>
  <si>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</si>
  <si>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</si>
  <si>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</si>
  <si>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</si>
  <si>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</si>
  <si>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</si>
  <si>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</si>
  <si>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</si>
  <si>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</si>
  <si>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</si>
  <si>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</si>
  <si>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</si>
  <si>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</si>
  <si>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</si>
  <si>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</si>
  <si>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</si>
  <si>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</si>
  <si>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</si>
  <si>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</si>
  <si>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</si>
  <si>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</si>
  <si>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</si>
  <si>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</si>
  <si>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</si>
  <si>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</si>
  <si>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</si>
  <si>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</si>
  <si>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</si>
  <si>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</si>
  <si>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</si>
  <si>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</si>
  <si>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</si>
  <si>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</si>
  <si>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</si>
  <si>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</si>
  <si>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</si>
  <si>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</si>
  <si>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</si>
  <si>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</si>
  <si>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</si>
  <si>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</si>
  <si>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</si>
  <si>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</si>
  <si>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</si>
  <si>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</si>
  <si>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</si>
  <si>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</si>
  <si>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</si>
  <si>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</si>
  <si>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</si>
  <si>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</si>
  <si>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</si>
  <si>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</si>
  <si>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</si>
  <si>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</si>
  <si>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</si>
  <si>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</si>
  <si>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</si>
  <si>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</si>
  <si>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</si>
  <si>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</si>
  <si>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</si>
  <si>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</si>
  <si>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</si>
  <si>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</si>
  <si>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</si>
  <si>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</si>
  <si>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</si>
  <si>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</si>
  <si>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</si>
  <si>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</si>
  <si>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</si>
  <si>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</si>
  <si>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</si>
  <si>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</si>
  <si>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</si>
  <si>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</si>
  <si>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</si>
  <si>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</si>
  <si>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</si>
  <si>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</si>
  <si>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</si>
  <si>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</si>
  <si>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</si>
  <si>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</si>
  <si>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</si>
  <si>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</si>
  <si>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</si>
  <si>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</si>
  <si>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</si>
  <si>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</si>
  <si>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</si>
  <si>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</si>
  <si>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</si>
  <si>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</si>
  <si>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</si>
  <si>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</si>
  <si>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</si>
  <si>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</si>
  <si>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</si>
  <si>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</si>
  <si>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</si>
  <si>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</si>
  <si>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</si>
  <si>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</si>
  <si>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</si>
  <si>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</si>
  <si>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</si>
  <si>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</si>
  <si>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</si>
  <si>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</si>
  <si>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</si>
  <si>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</si>
  <si>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</si>
  <si>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</si>
  <si>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</si>
  <si>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</si>
  <si>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</si>
  <si>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</si>
  <si>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</si>
  <si>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</si>
  <si>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</si>
  <si>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</si>
  <si>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</si>
  <si>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</si>
  <si>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</si>
  <si>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</si>
  <si>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</si>
  <si>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</si>
  <si>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</si>
  <si>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</si>
  <si>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</si>
  <si>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</si>
  <si>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</si>
  <si>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</si>
  <si>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</si>
  <si>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</si>
  <si>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</si>
  <si>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</si>
  <si>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</si>
  <si>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</si>
  <si>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</si>
  <si>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</si>
  <si>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</si>
  <si>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</si>
  <si>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</si>
  <si>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</si>
  <si>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</si>
  <si>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</si>
  <si>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</si>
  <si>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</si>
  <si>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</si>
  <si>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</si>
  <si>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</si>
  <si>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</si>
  <si>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</si>
  <si>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</si>
  <si>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</si>
  <si>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</si>
  <si>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</si>
  <si>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</si>
  <si>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</si>
  <si>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</si>
  <si>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</si>
  <si>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</si>
  <si>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</si>
  <si>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</si>
  <si>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</si>
  <si>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</si>
  <si>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</si>
  <si>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</si>
  <si>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</si>
  <si>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</si>
  <si>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</si>
  <si>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</si>
  <si>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</si>
  <si>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</si>
  <si>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</si>
  <si>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</si>
  <si>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</si>
  <si>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</si>
  <si>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</si>
  <si>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</si>
  <si>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</si>
  <si>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</si>
  <si>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</si>
  <si>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</si>
  <si>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</si>
  <si>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</si>
  <si>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</si>
  <si>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</si>
  <si>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</si>
  <si>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</si>
  <si>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</si>
  <si>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</si>
  <si>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</si>
  <si>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</si>
  <si>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</si>
  <si>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</si>
  <si>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</si>
  <si>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</si>
  <si>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</si>
  <si>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</si>
  <si>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</si>
  <si>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</si>
  <si>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</si>
  <si>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</si>
  <si>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</si>
  <si>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</si>
  <si>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</si>
  <si>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</si>
  <si>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</si>
  <si>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</si>
  <si>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</si>
  <si>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</si>
  <si>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</si>
  <si>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</si>
  <si>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</si>
  <si>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</si>
  <si>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</si>
  <si>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</si>
  <si>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</si>
  <si>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</si>
  <si>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</si>
  <si>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</si>
  <si>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</si>
  <si>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</si>
  <si>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</si>
  <si>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</si>
  <si>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</si>
  <si>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</si>
  <si>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</si>
  <si>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</si>
  <si>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</si>
  <si>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</si>
  <si>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</si>
  <si>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</si>
  <si>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</si>
  <si>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</si>
  <si>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</si>
  <si>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</si>
  <si>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</si>
  <si>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</si>
  <si>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</si>
  <si>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</si>
  <si>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</si>
  <si>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</si>
  <si>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</si>
  <si>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</si>
  <si>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</si>
  <si>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</si>
  <si>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</si>
  <si>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</si>
  <si>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</si>
  <si>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</si>
  <si>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</si>
  <si>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</si>
  <si>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</si>
  <si>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</si>
  <si>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</si>
  <si>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</si>
  <si>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</si>
  <si>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</si>
  <si>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</si>
  <si>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</si>
  <si>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</si>
  <si>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</si>
  <si>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</si>
  <si>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</si>
  <si>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</si>
  <si>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</si>
  <si>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</si>
  <si>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</si>
  <si>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</si>
  <si>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</si>
  <si>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</si>
  <si>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</si>
  <si>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</si>
  <si>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</si>
  <si>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</si>
  <si>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</si>
  <si>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</si>
  <si>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</si>
  <si>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</si>
  <si>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</si>
  <si>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</si>
  <si>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</si>
  <si>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</si>
  <si>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</si>
  <si>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</si>
  <si>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</si>
  <si>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</si>
  <si>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</si>
  <si>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</si>
  <si>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</si>
  <si>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</si>
  <si>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</si>
  <si>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</si>
  <si>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</si>
  <si>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</si>
  <si>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</si>
  <si>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</si>
  <si>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</si>
  <si>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</si>
  <si>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</si>
  <si>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</si>
  <si>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</si>
  <si>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</si>
  <si>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</si>
  <si>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</si>
  <si>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</si>
  <si>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</si>
  <si>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</si>
  <si>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</si>
  <si>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</si>
  <si>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</si>
  <si>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</si>
  <si>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</si>
  <si>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</si>
  <si>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</si>
  <si>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</si>
  <si>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</si>
  <si>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</si>
  <si>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</si>
  <si>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</si>
  <si>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</si>
  <si>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</si>
  <si>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</si>
  <si>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</si>
  <si>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</si>
  <si>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</si>
  <si>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</si>
  <si>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</si>
  <si>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</si>
  <si>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</si>
  <si>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</si>
  <si>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</si>
  <si>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</si>
  <si>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</si>
  <si>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</si>
  <si>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</si>
  <si>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</si>
  <si>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</si>
  <si>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</si>
  <si>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</si>
  <si>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</si>
  <si>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</si>
  <si>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</si>
  <si>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</si>
  <si>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</si>
  <si>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</si>
  <si>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</si>
  <si>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</si>
  <si>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</si>
  <si>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</si>
  <si>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</si>
  <si>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</si>
  <si>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</si>
  <si>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</si>
  <si>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</si>
  <si>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</si>
  <si>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</si>
  <si>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</si>
  <si>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</si>
  <si>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</si>
  <si>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</si>
  <si>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</si>
  <si>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</si>
  <si>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</si>
  <si>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</si>
  <si>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</si>
  <si>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</si>
  <si>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</si>
  <si>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</si>
  <si>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</si>
  <si>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</si>
  <si>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</si>
  <si>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</si>
  <si>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</si>
  <si>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</si>
  <si>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</si>
  <si>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</si>
  <si>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</si>
  <si>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</si>
  <si>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</si>
  <si>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</si>
  <si>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</si>
  <si>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</si>
  <si>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</si>
  <si>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</si>
  <si>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</si>
  <si>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</si>
  <si>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</si>
  <si>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</si>
  <si>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</si>
  <si>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</si>
  <si>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</si>
  <si>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</si>
  <si>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</si>
  <si>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</si>
  <si>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</si>
  <si>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</si>
  <si>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</si>
  <si>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</si>
  <si>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</si>
  <si>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</si>
  <si>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</si>
  <si>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</si>
  <si>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</si>
  <si>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</si>
  <si>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</si>
  <si>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</si>
  <si>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</si>
  <si>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</si>
  <si>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</si>
  <si>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</si>
  <si>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</si>
  <si>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</si>
  <si>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</si>
  <si>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</si>
  <si>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</si>
  <si>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</si>
  <si>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</si>
  <si>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</si>
  <si>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</si>
  <si>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</si>
  <si>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</si>
  <si>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</si>
  <si>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</si>
  <si>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</si>
  <si>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</si>
  <si>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</si>
  <si>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</si>
  <si>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</si>
  <si>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</si>
  <si>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</si>
  <si>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</si>
  <si>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</si>
  <si>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</si>
  <si>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</si>
  <si>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</si>
  <si>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</si>
  <si>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</si>
  <si>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</si>
  <si>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</si>
  <si>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</si>
  <si>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</si>
  <si>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</si>
  <si>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</si>
  <si>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</si>
  <si>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</si>
  <si>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</si>
  <si>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</si>
  <si>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</si>
  <si>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</si>
  <si>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</si>
  <si>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</si>
  <si>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</si>
  <si>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</si>
  <si>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</si>
  <si>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</si>
  <si>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</si>
  <si>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</si>
  <si>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</si>
  <si>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</si>
  <si>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</si>
  <si>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</si>
  <si>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</si>
  <si>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</si>
  <si>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</si>
  <si>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</si>
  <si>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</si>
  <si>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</si>
  <si>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</si>
  <si>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</si>
  <si>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</si>
  <si>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</si>
  <si>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</si>
  <si>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</si>
  <si>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</si>
  <si>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</si>
  <si>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</si>
  <si>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</si>
  <si>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</si>
  <si>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</si>
  <si>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</si>
  <si>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</si>
  <si>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</si>
  <si>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</si>
  <si>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</si>
  <si>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</si>
  <si>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</si>
  <si>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</si>
  <si>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</si>
  <si>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</si>
  <si>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</si>
  <si>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</si>
  <si>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</si>
  <si>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</si>
  <si>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</si>
  <si>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</si>
  <si>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</si>
  <si>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</si>
  <si>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</si>
  <si>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</si>
  <si>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</si>
  <si>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</si>
  <si>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</si>
  <si>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</si>
  <si>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</si>
  <si>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</si>
  <si>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</si>
  <si>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</si>
  <si>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</si>
  <si>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</si>
  <si>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</si>
  <si>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</si>
  <si>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</si>
  <si>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</si>
  <si>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</si>
  <si>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</si>
  <si>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</si>
  <si>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</si>
  <si>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</si>
  <si>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</si>
  <si>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</si>
  <si>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</si>
  <si>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</si>
  <si>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</si>
  <si>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</si>
  <si>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</si>
  <si>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</si>
  <si>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</si>
  <si>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</si>
  <si>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</si>
  <si>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</si>
  <si>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</si>
  <si>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</si>
  <si>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</si>
  <si>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</si>
  <si>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</si>
  <si>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</si>
  <si>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</si>
  <si>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</si>
  <si>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</si>
  <si>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</si>
  <si>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</si>
  <si>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</si>
  <si>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</si>
  <si>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</si>
  <si>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</si>
  <si>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</si>
  <si>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</si>
  <si>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</si>
  <si>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</si>
  <si>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</si>
  <si>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</si>
  <si>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</si>
  <si>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</si>
  <si>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</si>
  <si>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</si>
  <si>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</si>
  <si>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</si>
  <si>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</si>
  <si>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</si>
  <si>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</si>
  <si>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</si>
  <si>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</si>
  <si>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</si>
  <si>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</si>
  <si>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</si>
  <si>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</si>
  <si>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</si>
  <si>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</si>
  <si>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</si>
  <si>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</si>
  <si>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</si>
  <si>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</si>
  <si>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</si>
  <si>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</si>
  <si>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</si>
  <si>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</si>
  <si>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</si>
  <si>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</si>
  <si>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</si>
  <si>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</si>
  <si>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</si>
  <si>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</si>
  <si>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</si>
  <si>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</si>
  <si>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</si>
  <si>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</si>
  <si>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</si>
  <si>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</si>
  <si>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</si>
  <si>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</si>
  <si>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</si>
  <si>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</si>
  <si>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</si>
  <si>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</si>
  <si>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</si>
  <si>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</si>
  <si>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</si>
  <si>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</si>
  <si>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</si>
  <si>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</si>
  <si>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</si>
  <si>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</si>
  <si>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</si>
  <si>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</si>
  <si>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</si>
  <si>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</si>
  <si>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</si>
  <si>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</si>
  <si>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</si>
  <si>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</si>
  <si>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</si>
  <si>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</si>
  <si>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</si>
  <si>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</si>
  <si>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</si>
  <si>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</si>
  <si>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</si>
  <si>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</si>
  <si>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</si>
  <si>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</si>
  <si>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</si>
  <si>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</si>
  <si>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</si>
  <si>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</si>
  <si>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</si>
  <si>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</si>
  <si>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</si>
  <si>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</si>
  <si>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</si>
  <si>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</si>
  <si>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</si>
  <si>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</si>
  <si>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</si>
  <si>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</si>
  <si>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</si>
  <si>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</si>
  <si>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</si>
  <si>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</si>
  <si>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</si>
  <si>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</si>
  <si>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</si>
  <si>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</si>
  <si>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</si>
  <si>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</si>
  <si>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</si>
  <si>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</si>
  <si>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</si>
  <si>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</si>
  <si>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</si>
  <si>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</si>
  <si>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</si>
  <si>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</si>
  <si>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</si>
  <si>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</si>
  <si>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</si>
  <si>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</si>
  <si>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</si>
  <si>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</si>
  <si>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</si>
  <si>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</si>
  <si>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</si>
  <si>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</si>
  <si>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</si>
  <si>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</si>
  <si>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</si>
  <si>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</si>
  <si>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</si>
  <si>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</si>
  <si>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</si>
  <si>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</si>
  <si>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</si>
  <si>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</si>
  <si>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</si>
  <si>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</si>
  <si>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</si>
  <si>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</si>
  <si>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</si>
  <si>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</si>
  <si>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</si>
  <si>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</si>
  <si>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</si>
  <si>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</si>
  <si>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</si>
  <si>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</si>
  <si>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</si>
  <si>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</si>
  <si>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</si>
  <si>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</si>
  <si>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</si>
  <si>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</si>
  <si>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</si>
  <si>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</si>
  <si>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</si>
  <si>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</si>
  <si>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</si>
  <si>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</si>
  <si>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</si>
  <si>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</si>
  <si>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</si>
  <si>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</si>
  <si>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</si>
  <si>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</si>
  <si>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</si>
  <si>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</si>
  <si>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</si>
  <si>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</si>
  <si>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</si>
  <si>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</si>
  <si>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</si>
  <si>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</si>
  <si>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</si>
  <si>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</si>
  <si>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</si>
  <si>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</si>
  <si>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</si>
  <si>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</si>
  <si>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</si>
  <si>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</si>
  <si>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</si>
  <si>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</si>
  <si>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</si>
  <si>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</si>
  <si>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</si>
  <si>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</si>
  <si>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</si>
  <si>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</si>
  <si>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</si>
  <si>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</si>
  <si>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</si>
  <si>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</si>
  <si>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</si>
  <si>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</si>
  <si>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</si>
  <si>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</si>
  <si>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</si>
  <si>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</si>
  <si>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</si>
  <si>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</si>
  <si>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</si>
  <si>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</si>
  <si>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</si>
  <si>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</si>
  <si>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</si>
  <si>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</si>
  <si>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</si>
  <si>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</si>
  <si>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</si>
  <si>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</si>
  <si>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</si>
  <si>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</si>
  <si>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</si>
  <si>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</si>
  <si>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</si>
  <si>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</si>
  <si>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</si>
  <si>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</si>
  <si>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</si>
  <si>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</si>
  <si>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</si>
  <si>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</si>
  <si>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</si>
  <si>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</si>
  <si>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</si>
  <si>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</si>
  <si>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</si>
  <si>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</si>
  <si>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</si>
  <si>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</si>
  <si>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</si>
  <si>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</si>
  <si>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</si>
  <si>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</si>
  <si>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</si>
  <si>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</si>
  <si>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</si>
  <si>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</si>
  <si>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</si>
  <si>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</si>
  <si>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</si>
  <si>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</si>
  <si>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</si>
  <si>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</si>
  <si>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</si>
  <si>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</si>
  <si>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</si>
  <si>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</si>
  <si>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</si>
  <si>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</si>
  <si>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</si>
  <si>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</si>
  <si>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</si>
  <si>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</si>
  <si>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</si>
  <si>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</si>
  <si>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</si>
  <si>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</si>
  <si>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</si>
  <si>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</si>
  <si>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</si>
  <si>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</si>
  <si>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</si>
  <si>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</si>
  <si>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</si>
  <si>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</si>
  <si>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</si>
  <si>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</si>
  <si>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</si>
  <si>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</si>
  <si>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</si>
  <si>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</si>
  <si>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</si>
  <si>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</si>
  <si>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</si>
  <si>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</si>
  <si>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</si>
  <si>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</si>
  <si>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</si>
  <si>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</si>
  <si>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</si>
  <si>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</si>
  <si>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</si>
  <si>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</si>
  <si>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</si>
  <si>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</si>
  <si>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</si>
  <si>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</si>
  <si>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</si>
  <si>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</si>
  <si>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</si>
  <si>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</si>
  <si>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</si>
  <si>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</si>
  <si>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</si>
  <si>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</si>
  <si>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</si>
  <si>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</si>
  <si>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</si>
  <si>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</si>
  <si>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</si>
  <si>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</si>
  <si>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</si>
  <si>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</si>
  <si>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</si>
  <si>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</si>
  <si>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</si>
  <si>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</si>
  <si>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</si>
  <si>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</si>
  <si>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</si>
  <si>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</si>
  <si>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</si>
  <si>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</si>
  <si>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</si>
  <si>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</si>
  <si>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</si>
  <si>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</si>
  <si>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</si>
  <si>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</si>
  <si>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</si>
  <si>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</si>
  <si>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</si>
  <si>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</si>
  <si>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</si>
  <si>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</si>
  <si>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</si>
  <si>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</si>
  <si>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</si>
  <si>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</si>
  <si>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</si>
  <si>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</si>
  <si>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</si>
  <si>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</si>
  <si>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</si>
  <si>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</si>
  <si>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</si>
  <si>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</si>
  <si>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</si>
  <si>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</si>
  <si>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</si>
  <si>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</si>
  <si>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</si>
  <si>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</si>
  <si>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</si>
  <si>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</si>
  <si>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</si>
  <si>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</si>
  <si>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</si>
  <si>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</si>
  <si>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</si>
  <si>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</si>
  <si>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</si>
  <si>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</si>
  <si>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</si>
  <si>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</si>
  <si>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</si>
  <si>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</si>
  <si>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</si>
  <si>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</si>
  <si>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</si>
  <si>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</si>
  <si>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</si>
  <si>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</si>
  <si>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</si>
  <si>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</si>
  <si>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</si>
  <si>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</si>
  <si>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</si>
  <si>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</si>
  <si>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</si>
  <si>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</si>
  <si>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</si>
  <si>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</si>
  <si>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</si>
  <si>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</si>
  <si>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</si>
  <si>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</si>
  <si>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</si>
  <si>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</si>
  <si>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</si>
  <si>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</si>
  <si>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</si>
  <si>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</si>
  <si>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</si>
  <si>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</si>
  <si>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</si>
  <si>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</si>
  <si>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</si>
  <si>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</si>
  <si>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</si>
  <si>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</si>
  <si>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</si>
  <si>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</si>
  <si>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</si>
  <si>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</si>
  <si>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</si>
  <si>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</si>
  <si>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</si>
  <si>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</si>
  <si>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</si>
  <si>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</si>
  <si>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</si>
  <si>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</si>
  <si>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</si>
  <si>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</si>
  <si>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</si>
  <si>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</si>
  <si>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</si>
  <si>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</si>
  <si>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</si>
  <si>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</si>
  <si>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</si>
  <si>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</si>
  <si>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</si>
  <si>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</si>
  <si>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</si>
  <si>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</si>
  <si>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</si>
  <si>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</si>
  <si>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</si>
  <si>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</si>
  <si>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</si>
  <si>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</si>
  <si>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</si>
  <si>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</si>
  <si>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</si>
  <si>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</si>
  <si>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</si>
  <si>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</si>
  <si>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</si>
  <si>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</si>
  <si>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</si>
  <si>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</si>
  <si>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</si>
  <si>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</si>
  <si>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</si>
  <si>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</si>
  <si>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</si>
  <si>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</si>
  <si>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</si>
  <si>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</si>
  <si>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</si>
  <si>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</si>
  <si>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</si>
  <si>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</si>
  <si>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</si>
  <si>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</si>
  <si>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</si>
  <si>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</si>
  <si>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</si>
  <si>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</si>
  <si>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</si>
  <si>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</si>
  <si>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</si>
  <si>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</si>
  <si>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</si>
  <si>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</si>
  <si>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</si>
  <si>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</si>
  <si>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</si>
  <si>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</si>
  <si>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</si>
  <si>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</si>
  <si>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</si>
  <si>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</si>
  <si>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</si>
  <si>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</si>
  <si>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</si>
  <si>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</si>
  <si>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</si>
  <si>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</si>
  <si>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</si>
  <si>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</si>
  <si>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</si>
  <si>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</si>
  <si>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</si>
  <si>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</si>
  <si>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</si>
  <si>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</si>
  <si>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</si>
  <si>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</si>
  <si>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</si>
  <si>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</si>
  <si>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</si>
  <si>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</si>
  <si>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</si>
  <si>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</si>
  <si>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</si>
  <si>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</si>
  <si>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</si>
  <si>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</si>
  <si>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</si>
  <si>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</si>
  <si>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</si>
  <si>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</si>
  <si>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</si>
  <si>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</si>
  <si>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</si>
  <si>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</si>
  <si>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</si>
  <si>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</si>
  <si>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</si>
  <si>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</si>
  <si>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</si>
  <si>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</si>
  <si>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</si>
  <si>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</si>
  <si>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</si>
  <si>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</si>
  <si>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</si>
  <si>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</si>
  <si>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</si>
  <si>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</si>
  <si>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</si>
  <si>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</si>
  <si>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</si>
  <si>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</si>
  <si>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</si>
  <si>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</si>
  <si>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</si>
  <si>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</si>
  <si>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</si>
  <si>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</si>
  <si>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</si>
  <si>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</si>
  <si>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</si>
  <si>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</si>
  <si>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</si>
  <si>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</si>
  <si>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</si>
  <si>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</si>
  <si>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</si>
  <si>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</si>
  <si>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</si>
  <si>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</si>
  <si>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</si>
  <si>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</si>
  <si>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</si>
  <si>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</si>
  <si>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</si>
  <si>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</si>
  <si>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</si>
  <si>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</si>
  <si>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</si>
  <si>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</si>
  <si>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</si>
  <si>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</si>
  <si>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</si>
  <si>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</si>
  <si>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</si>
  <si>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</si>
  <si>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</si>
  <si>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</si>
  <si>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</si>
  <si>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</si>
  <si>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</si>
  <si>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</si>
  <si>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</si>
  <si>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</si>
  <si>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</si>
  <si>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</si>
  <si>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</si>
  <si>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</si>
  <si>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</si>
  <si>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</si>
  <si>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</si>
  <si>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</si>
  <si>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</si>
  <si>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</si>
  <si>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</si>
  <si>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</si>
  <si>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</si>
  <si>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</si>
  <si>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</si>
  <si>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</si>
  <si>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</si>
  <si>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</si>
  <si>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</si>
  <si>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</si>
  <si>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</si>
  <si>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</si>
  <si>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</si>
  <si>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</si>
  <si>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</si>
  <si>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</si>
  <si>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</si>
  <si>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</si>
  <si>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</si>
  <si>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</si>
  <si>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</si>
  <si>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</si>
  <si>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</si>
  <si>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</si>
  <si>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</si>
  <si>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</si>
  <si>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</si>
  <si>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</si>
  <si>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</si>
  <si>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</si>
  <si>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</si>
  <si>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</si>
  <si>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</si>
  <si>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</si>
  <si>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</si>
  <si>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</si>
  <si>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</si>
  <si>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</si>
  <si>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</si>
  <si>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</si>
  <si>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</si>
  <si>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</si>
  <si>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</si>
  <si>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</si>
  <si>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</si>
  <si>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</si>
  <si>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</si>
  <si>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</si>
  <si>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</si>
  <si>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</si>
  <si>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</si>
  <si>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</si>
  <si>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</si>
  <si>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</si>
  <si>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</si>
  <si>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</si>
  <si>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</si>
  <si>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</si>
  <si>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</si>
  <si>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</si>
  <si>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</si>
  <si>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</si>
  <si>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</si>
  <si>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</si>
  <si>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</si>
  <si>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</si>
  <si>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</si>
  <si>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</si>
  <si>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</si>
  <si>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</si>
  <si>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</si>
  <si>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</si>
  <si>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</si>
  <si>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</si>
  <si>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</si>
  <si>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</si>
  <si>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</si>
  <si>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</si>
  <si>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</si>
  <si>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</si>
  <si>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</si>
  <si>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</si>
  <si>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</si>
  <si>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</si>
  <si>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</si>
  <si>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</si>
  <si>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</si>
  <si>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</si>
  <si>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</si>
  <si>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</si>
  <si>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</si>
  <si>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</si>
  <si>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</si>
  <si>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</si>
  <si>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</si>
  <si>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</si>
  <si>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</si>
  <si>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</si>
  <si>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</si>
  <si>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</si>
  <si>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</si>
  <si>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</si>
  <si>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</si>
  <si>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</si>
  <si>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</si>
  <si>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</si>
  <si>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</si>
  <si>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</si>
  <si>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</si>
  <si>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</si>
  <si>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</si>
  <si>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</si>
  <si>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</si>
  <si>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</si>
  <si>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</si>
  <si>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</si>
  <si>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</si>
  <si>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</si>
  <si>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</si>
  <si>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</si>
  <si>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</si>
  <si>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</si>
  <si>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</si>
  <si>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</si>
  <si>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</si>
  <si>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</si>
  <si>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</si>
  <si>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</si>
  <si>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</si>
  <si>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</si>
  <si>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</si>
  <si>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</si>
  <si>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</si>
  <si>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</si>
  <si>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</si>
  <si>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</si>
  <si>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</si>
  <si>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</si>
  <si>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</si>
  <si>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</si>
  <si>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</si>
  <si>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</si>
  <si>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</si>
  <si>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</si>
  <si>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</si>
  <si>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</si>
  <si>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</si>
  <si>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</si>
  <si>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</si>
  <si>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</si>
  <si>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</si>
  <si>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</si>
  <si>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</si>
  <si>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</si>
  <si>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</si>
  <si>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</si>
  <si>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</si>
  <si>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</si>
  <si>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</si>
  <si>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</si>
  <si>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</si>
  <si>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</si>
  <si>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</si>
  <si>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</si>
  <si>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</si>
  <si>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</si>
  <si>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</si>
  <si>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</si>
  <si>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</si>
  <si>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</si>
  <si>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</si>
  <si>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</si>
  <si>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</si>
  <si>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</si>
  <si>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</si>
  <si>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</si>
  <si>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</si>
  <si>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</si>
  <si>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</si>
  <si>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</si>
  <si>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</si>
  <si>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</si>
  <si>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</si>
  <si>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</si>
  <si>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</si>
  <si>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</si>
  <si>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</si>
  <si>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</si>
  <si>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</si>
  <si>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</si>
  <si>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</si>
  <si>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</si>
  <si>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</si>
  <si>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</si>
  <si>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</si>
  <si>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</si>
  <si>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</si>
  <si>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</si>
  <si>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</si>
  <si>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</si>
  <si>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</si>
  <si>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</si>
  <si>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</si>
  <si>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</si>
  <si>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</si>
  <si>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</si>
  <si>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</si>
  <si>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</si>
  <si>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</si>
  <si>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</si>
  <si>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</si>
  <si>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</si>
  <si>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</si>
  <si>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</si>
  <si>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</si>
  <si>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</si>
  <si>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</si>
  <si>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</si>
  <si>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</si>
  <si>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</si>
  <si>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</si>
  <si>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</si>
  <si>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</si>
  <si>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</si>
  <si>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</si>
  <si>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</si>
  <si>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</si>
  <si>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</si>
  <si>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</si>
  <si>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</si>
  <si>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</si>
  <si>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</si>
  <si>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</si>
  <si>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</si>
  <si>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</si>
  <si>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</si>
  <si>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</si>
  <si>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</si>
  <si>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</si>
  <si>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</si>
  <si>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</si>
  <si>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</si>
  <si>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</si>
  <si>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</si>
  <si>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</si>
  <si>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</si>
  <si>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</si>
  <si>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</si>
  <si>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</si>
  <si>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</si>
  <si>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</si>
  <si>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</si>
  <si>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</si>
  <si>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</si>
  <si>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</si>
  <si>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</si>
  <si>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</si>
  <si>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</si>
  <si>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</si>
  <si>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</si>
  <si>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</si>
  <si>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</si>
  <si>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</si>
  <si>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</si>
  <si>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</si>
  <si>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</si>
  <si>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</si>
  <si>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</si>
  <si>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</si>
  <si>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</si>
  <si>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</si>
  <si>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</si>
  <si>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</si>
  <si>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</si>
  <si>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</si>
  <si>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</si>
  <si>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</si>
  <si>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</si>
  <si>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</si>
  <si>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</si>
  <si>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</si>
  <si>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</si>
  <si>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</si>
  <si>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</si>
  <si>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</si>
  <si>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</si>
  <si>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</si>
  <si>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</si>
  <si>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</si>
  <si>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</si>
  <si>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</si>
  <si>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</si>
  <si>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</si>
  <si>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</si>
  <si>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</si>
  <si>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</si>
  <si>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</si>
  <si>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</si>
  <si>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</si>
  <si>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</si>
  <si>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</si>
  <si>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</si>
  <si>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</si>
  <si>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</si>
  <si>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</si>
  <si>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</si>
  <si>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</si>
  <si>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</si>
  <si>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</si>
  <si>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</si>
  <si>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</si>
  <si>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</si>
  <si>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</si>
  <si>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</si>
  <si>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</si>
  <si>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</si>
  <si>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</si>
  <si>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</si>
  <si>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</si>
  <si>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</si>
  <si>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</si>
  <si>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</si>
  <si>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</si>
  <si>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</si>
  <si>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</si>
  <si>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</si>
  <si>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</si>
  <si>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</si>
  <si>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</si>
  <si>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</si>
  <si>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</si>
  <si>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</si>
  <si>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</si>
  <si>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</si>
  <si>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</si>
  <si>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</si>
  <si>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</si>
  <si>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</si>
  <si>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</si>
  <si>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</si>
  <si>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</si>
  <si>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</si>
  <si>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</si>
  <si>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</si>
  <si>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</si>
  <si>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</si>
  <si>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</si>
  <si>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</si>
  <si>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</si>
  <si>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</si>
  <si>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</si>
  <si>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</si>
  <si>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</si>
  <si>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</si>
  <si>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</si>
  <si>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</si>
  <si>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</si>
  <si>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</si>
  <si>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</si>
  <si>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</si>
  <si>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</si>
  <si>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</si>
  <si>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</si>
  <si>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</si>
  <si>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</si>
  <si>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</si>
  <si>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</si>
  <si>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</si>
  <si>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</si>
  <si>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</si>
  <si>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</si>
  <si>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</si>
  <si>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</si>
  <si>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</si>
  <si>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</si>
  <si>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</si>
  <si>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</si>
  <si>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</si>
  <si>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</si>
  <si>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</si>
  <si>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</si>
  <si>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</si>
  <si>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</si>
  <si>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</si>
  <si>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</si>
  <si>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</si>
  <si>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</si>
  <si>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</si>
  <si>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</si>
  <si>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</si>
  <si>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</si>
  <si>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</si>
  <si>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</si>
  <si>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</si>
  <si>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</si>
  <si>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</si>
  <si>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</si>
  <si>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</si>
  <si>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</si>
  <si>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</si>
  <si>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</si>
  <si>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</si>
  <si>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</si>
  <si>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</si>
  <si>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</si>
  <si>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</si>
  <si>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</si>
  <si>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</si>
  <si>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</si>
  <si>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</si>
  <si>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</si>
  <si>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</si>
  <si>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</si>
  <si>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</si>
  <si>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</si>
  <si>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</si>
  <si>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</si>
  <si>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</si>
  <si>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</si>
  <si>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</si>
  <si>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</si>
  <si>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</si>
  <si>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</si>
  <si>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</si>
  <si>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</si>
  <si>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</si>
  <si>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</si>
  <si>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</si>
  <si>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</si>
  <si>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</si>
  <si>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</si>
  <si>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</si>
  <si>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</si>
  <si>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</si>
  <si>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</si>
  <si>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</si>
  <si>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</si>
  <si>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</si>
  <si>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</si>
  <si>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</si>
  <si>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</si>
  <si>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</si>
  <si>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</si>
  <si>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</si>
  <si>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</si>
  <si>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</si>
  <si>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</si>
  <si>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</si>
  <si>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</si>
  <si>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</si>
  <si>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</si>
  <si>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</si>
  <si>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</si>
  <si>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</si>
  <si>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</si>
  <si>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</si>
  <si>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</si>
  <si>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</si>
  <si>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</si>
  <si>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</si>
  <si>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</si>
  <si>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</si>
  <si>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</si>
  <si>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</si>
  <si>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</si>
  <si>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</si>
  <si>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</si>
  <si>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</si>
  <si>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</si>
  <si>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</si>
  <si>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</si>
  <si>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</si>
  <si>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</si>
  <si>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</si>
  <si>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</si>
  <si>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</si>
  <si>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</si>
  <si>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</si>
  <si>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</si>
  <si>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</si>
  <si>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</si>
  <si>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</si>
  <si>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</si>
  <si>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</si>
  <si>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</si>
  <si>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</si>
  <si>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</si>
  <si>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</si>
  <si>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</si>
  <si>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</si>
  <si>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</si>
  <si>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</si>
  <si>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</si>
  <si>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</si>
  <si>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</si>
  <si>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</si>
  <si>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</si>
  <si>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</si>
  <si>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</si>
  <si>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</si>
  <si>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</si>
  <si>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</si>
  <si>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</si>
  <si>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</si>
  <si>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</si>
  <si>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</si>
  <si>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</si>
  <si>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</si>
  <si>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</si>
  <si>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</si>
  <si>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</si>
  <si>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</si>
  <si>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</si>
  <si>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</si>
  <si>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</si>
  <si>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</si>
  <si>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</si>
  <si>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</si>
  <si>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</si>
  <si>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</si>
  <si>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</si>
  <si>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</si>
  <si>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</si>
  <si>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</si>
  <si>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</si>
  <si>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</si>
  <si>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</si>
  <si>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</si>
  <si>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</si>
  <si>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</si>
  <si>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</si>
  <si>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</si>
  <si>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</si>
  <si>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</si>
  <si>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</si>
  <si>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</si>
  <si>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</si>
  <si>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</si>
  <si>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</si>
  <si>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</si>
  <si>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</si>
  <si>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</si>
  <si>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</si>
  <si>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</si>
  <si>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</si>
  <si>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</si>
  <si>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</si>
  <si>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</si>
  <si>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</si>
  <si>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</si>
  <si>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</si>
  <si>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</si>
  <si>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</si>
  <si>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</si>
  <si>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</si>
  <si>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</si>
  <si>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</si>
  <si>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</si>
  <si>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</si>
  <si>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</si>
  <si>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</si>
  <si>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</si>
  <si>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</si>
  <si>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</si>
  <si>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</si>
  <si>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</si>
  <si>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</si>
  <si>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</si>
  <si>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</si>
  <si>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</si>
  <si>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</si>
  <si>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</si>
  <si>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</si>
  <si>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</si>
  <si>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</si>
  <si>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</si>
  <si>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</si>
  <si>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</si>
  <si>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</si>
  <si>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</si>
  <si>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</si>
  <si>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</si>
  <si>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</si>
  <si>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</si>
  <si>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</si>
  <si>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</si>
  <si>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</si>
  <si>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</si>
  <si>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</si>
  <si>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</si>
  <si>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</si>
  <si>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</si>
  <si>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</si>
  <si>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</si>
  <si>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</si>
  <si>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</si>
  <si>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</si>
  <si>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</si>
  <si>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</si>
  <si>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</si>
  <si>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</si>
  <si>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</si>
  <si>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</si>
  <si>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</si>
  <si>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</si>
  <si>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</si>
  <si>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</si>
  <si>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</si>
  <si>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</si>
  <si>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</si>
  <si>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</si>
  <si>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</si>
  <si>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</si>
  <si>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</si>
  <si>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</si>
  <si>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</si>
  <si>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</si>
  <si>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</si>
  <si>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</si>
  <si>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</si>
  <si>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</si>
  <si>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</si>
  <si>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</si>
  <si>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</si>
  <si>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</si>
  <si>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</si>
  <si>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</si>
  <si>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</si>
  <si>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</si>
  <si>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</si>
  <si>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</si>
  <si>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</si>
  <si>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</si>
  <si>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</si>
  <si>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</si>
  <si>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</si>
  <si>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</si>
  <si>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</si>
  <si>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</si>
  <si>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</si>
  <si>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</si>
  <si>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</si>
  <si>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</si>
  <si>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</si>
  <si>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</si>
  <si>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</si>
  <si>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</si>
  <si>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</si>
  <si>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</si>
  <si>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</si>
  <si>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</si>
  <si>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</si>
  <si>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</si>
  <si>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</si>
  <si>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</si>
  <si>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</si>
  <si>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</si>
  <si>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</si>
  <si>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</si>
  <si>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</si>
  <si>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</si>
  <si>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</si>
  <si>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</si>
  <si>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</si>
  <si>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</si>
  <si>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</si>
  <si>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</si>
  <si>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</si>
  <si>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</si>
  <si>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</si>
  <si>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</si>
  <si>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</si>
  <si>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</si>
  <si>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</si>
  <si>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</si>
  <si>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</si>
  <si>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</si>
  <si>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</si>
  <si>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</si>
  <si>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</si>
  <si>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</si>
  <si>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</si>
  <si>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</si>
  <si>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</si>
  <si>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</si>
  <si>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</si>
  <si>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</si>
  <si>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</si>
  <si>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</si>
  <si>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</si>
  <si>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</si>
  <si>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</si>
  <si>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</si>
  <si>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</si>
  <si>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</si>
  <si>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</si>
  <si>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</si>
  <si>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</si>
  <si>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</si>
  <si>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</si>
  <si>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</si>
  <si>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</si>
  <si>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</si>
  <si>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</si>
  <si>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</si>
  <si>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</si>
  <si>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</si>
  <si>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</si>
  <si>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</si>
  <si>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</si>
  <si>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</si>
  <si>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</si>
  <si>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</si>
  <si>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</si>
  <si>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</si>
  <si>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</si>
  <si>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</si>
  <si>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</si>
  <si>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</si>
  <si>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</si>
  <si>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</si>
  <si>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</si>
  <si>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</si>
  <si>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</si>
  <si>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</si>
  <si>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</si>
  <si>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</si>
  <si>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</si>
  <si>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</si>
  <si>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</si>
  <si>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</si>
  <si>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</si>
  <si>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</si>
  <si>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</si>
  <si>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</si>
  <si>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</si>
  <si>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</si>
  <si>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</si>
  <si>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</si>
  <si>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</si>
  <si>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</si>
  <si>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</si>
  <si>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</si>
  <si>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</si>
  <si>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</si>
  <si>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</si>
  <si>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</si>
  <si>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</si>
  <si>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</si>
  <si>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</si>
  <si>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</si>
  <si>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</si>
  <si>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</si>
  <si>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</si>
  <si>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</si>
  <si>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</si>
  <si>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</si>
  <si>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</si>
  <si>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</si>
  <si>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</si>
  <si>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</si>
  <si>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</si>
  <si>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</si>
  <si>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</si>
  <si>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</si>
  <si>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</si>
  <si>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</si>
  <si>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</si>
  <si>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</si>
  <si>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</si>
  <si>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</si>
  <si>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</si>
  <si>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</si>
  <si>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</si>
  <si>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</si>
  <si>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</si>
  <si>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</si>
  <si>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</si>
  <si>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</si>
  <si>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</si>
  <si>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</si>
  <si>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</si>
  <si>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</si>
  <si>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</si>
  <si>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</si>
  <si>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</si>
  <si>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</si>
  <si>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</si>
  <si>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</si>
  <si>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</si>
  <si>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</si>
  <si>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</si>
  <si>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</si>
  <si>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</si>
  <si>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</si>
  <si>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</si>
  <si>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</si>
  <si>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</si>
  <si>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</si>
  <si>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</si>
  <si>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</si>
  <si>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</si>
  <si>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</si>
  <si>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</si>
  <si>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</si>
  <si>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</si>
  <si>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</si>
  <si>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</si>
  <si>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</si>
  <si>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</si>
  <si>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</si>
  <si>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</si>
  <si>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</si>
  <si>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</si>
  <si>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</si>
  <si>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</si>
  <si>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</si>
  <si>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</si>
  <si>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</si>
  <si>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</si>
  <si>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</si>
  <si>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</si>
  <si>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</si>
  <si>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</si>
  <si>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</si>
  <si>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</si>
  <si>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</si>
  <si>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</si>
  <si>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</si>
  <si>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</si>
  <si>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</si>
  <si>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</si>
  <si>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</si>
  <si>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</si>
  <si>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</si>
  <si>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</si>
  <si>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</si>
  <si>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</si>
  <si>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</si>
  <si>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</si>
  <si>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</si>
  <si>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</si>
  <si>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</si>
  <si>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</si>
  <si>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</si>
  <si>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</si>
  <si>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</si>
  <si>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</si>
  <si>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</si>
  <si>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</si>
  <si>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</si>
  <si>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</si>
  <si>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</si>
  <si>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</si>
  <si>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</si>
  <si>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</si>
  <si>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</si>
  <si>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</si>
  <si>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</si>
  <si>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</si>
  <si>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</si>
  <si>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</si>
  <si>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</si>
  <si>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</si>
  <si>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</si>
  <si>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</si>
  <si>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</si>
  <si>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</si>
  <si>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</si>
  <si>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</si>
  <si>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</si>
  <si>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</si>
  <si>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</si>
  <si>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</si>
  <si>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</si>
  <si>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</si>
  <si>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</si>
  <si>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</si>
  <si>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</si>
  <si>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</si>
  <si>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</si>
  <si>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</si>
  <si>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</si>
  <si>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</si>
  <si>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</si>
  <si>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</si>
  <si>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</si>
  <si>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</si>
  <si>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</si>
  <si>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</si>
  <si>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</si>
  <si>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</si>
  <si>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</si>
  <si>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</si>
  <si>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</si>
  <si>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</si>
  <si>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</si>
  <si>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</si>
  <si>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</si>
  <si>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</si>
  <si>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</si>
  <si>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</si>
  <si>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</si>
  <si>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</si>
  <si>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</si>
  <si>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</si>
  <si>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</si>
  <si>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</si>
  <si>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</si>
  <si>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</si>
  <si>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</si>
  <si>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</si>
  <si>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</si>
  <si>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</si>
  <si>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</si>
  <si>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</si>
  <si>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</si>
  <si>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</si>
  <si>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</si>
  <si>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</si>
  <si>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</si>
  <si>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</si>
  <si>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</si>
  <si>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</si>
  <si>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</si>
  <si>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</si>
  <si>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</si>
  <si>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</si>
  <si>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</si>
  <si>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</si>
  <si>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</si>
  <si>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</si>
  <si>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</si>
  <si>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</si>
  <si>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</si>
  <si>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</si>
  <si>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</si>
  <si>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</si>
  <si>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</si>
  <si>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</si>
  <si>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</si>
  <si>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</si>
  <si>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</si>
  <si>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</si>
  <si>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</si>
  <si>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</si>
  <si>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</si>
  <si>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</si>
  <si>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</si>
  <si>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</si>
  <si>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</si>
  <si>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</si>
  <si>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</si>
  <si>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</si>
  <si>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</si>
  <si>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</si>
  <si>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</si>
  <si>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</si>
  <si>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</si>
  <si>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</si>
  <si>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</si>
  <si>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</si>
  <si>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</si>
  <si>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</si>
  <si>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</si>
  <si>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</si>
  <si>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</si>
  <si>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</si>
  <si>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</si>
  <si>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</si>
  <si>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</si>
  <si>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</si>
  <si>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</si>
  <si>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</si>
  <si>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</si>
  <si>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</si>
  <si>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</si>
  <si>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</si>
  <si>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</si>
  <si>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</si>
  <si>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</si>
  <si>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</si>
  <si>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</si>
  <si>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</si>
  <si>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</si>
  <si>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</si>
  <si>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</si>
  <si>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</si>
  <si>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</si>
  <si>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</si>
  <si>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</si>
  <si>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</si>
  <si>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</si>
  <si>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</si>
  <si>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</si>
  <si>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</si>
  <si>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</si>
  <si>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</si>
  <si>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</si>
  <si>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</si>
  <si>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</si>
  <si>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</si>
  <si>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</si>
  <si>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</si>
  <si>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</si>
  <si>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</si>
  <si>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</si>
  <si>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</si>
  <si>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</si>
  <si>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</si>
  <si>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</si>
  <si>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</si>
  <si>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</si>
  <si>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</si>
  <si>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</si>
  <si>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</si>
  <si>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</si>
  <si>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</si>
  <si>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</si>
  <si>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</si>
  <si>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</si>
  <si>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</si>
  <si>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</si>
  <si>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</si>
  <si>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</si>
  <si>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</si>
  <si>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</si>
  <si>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</si>
  <si>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</si>
  <si>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</si>
  <si>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</si>
  <si>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</si>
  <si>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</si>
  <si>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</si>
  <si>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</si>
  <si>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</si>
  <si>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</si>
  <si>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</si>
  <si>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</si>
  <si>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</si>
  <si>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</si>
  <si>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</si>
  <si>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</si>
  <si>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</si>
  <si>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</si>
  <si>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</si>
  <si>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</si>
  <si>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</si>
  <si>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</si>
  <si>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</si>
  <si>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</si>
  <si>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</si>
  <si>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</si>
  <si>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</si>
  <si>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</si>
  <si>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</si>
  <si>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</si>
  <si>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</si>
  <si>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</si>
  <si>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</si>
  <si>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</si>
  <si>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</si>
  <si>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</si>
  <si>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</si>
  <si>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</si>
  <si>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</si>
  <si>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</si>
  <si>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</si>
  <si>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</si>
  <si>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</si>
  <si>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</si>
  <si>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</si>
  <si>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</si>
  <si>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</si>
  <si>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</si>
  <si>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</si>
  <si>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</si>
  <si>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</si>
  <si>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</si>
  <si>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</si>
  <si>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</si>
  <si>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</si>
  <si>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</si>
  <si>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</si>
  <si>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</si>
  <si>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</si>
  <si>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</si>
  <si>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</si>
  <si>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</si>
  <si>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</si>
  <si>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</si>
  <si>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</si>
  <si>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</si>
  <si>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</si>
  <si>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</si>
  <si>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</si>
  <si>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</si>
  <si>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</si>
  <si>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</si>
  <si>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</si>
  <si>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</si>
  <si>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</si>
  <si>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</si>
  <si>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</si>
  <si>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</si>
  <si>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</si>
  <si>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</si>
  <si>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</si>
  <si>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</si>
  <si>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</si>
  <si>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</si>
  <si>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</si>
  <si>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</si>
  <si>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</si>
  <si>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</si>
  <si>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</si>
  <si>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</si>
  <si>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</si>
  <si>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</si>
  <si>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</si>
  <si>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</si>
  <si>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</si>
  <si>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</si>
  <si>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</si>
  <si>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</si>
  <si>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</si>
  <si>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</si>
  <si>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</si>
  <si>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</si>
  <si>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</si>
  <si>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</si>
  <si>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</si>
  <si>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</si>
  <si>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</si>
  <si>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</si>
  <si>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</si>
  <si>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</si>
  <si>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</si>
  <si>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</si>
  <si>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</si>
  <si>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</si>
  <si>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</si>
  <si>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</si>
  <si>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</si>
  <si>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</si>
  <si>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</si>
  <si>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</si>
  <si>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</si>
  <si>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</si>
  <si>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</si>
  <si>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</si>
  <si>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</si>
  <si>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</si>
  <si>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</si>
  <si>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</si>
  <si>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</si>
  <si>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</si>
  <si>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</si>
  <si>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</si>
  <si>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</si>
  <si>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</si>
  <si>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</si>
  <si>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</si>
  <si>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</si>
  <si>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</si>
  <si>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</si>
  <si>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</si>
  <si>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</si>
  <si>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</si>
  <si>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</si>
  <si>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</si>
  <si>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</si>
  <si>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</si>
  <si>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</si>
  <si>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</si>
  <si>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</si>
  <si>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</si>
  <si>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</si>
  <si>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</si>
  <si>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</si>
  <si>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</si>
  <si>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</si>
  <si>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</si>
  <si>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</si>
  <si>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</si>
  <si>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</si>
  <si>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</si>
  <si>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</si>
  <si>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</si>
  <si>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</si>
  <si>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</si>
  <si>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</si>
  <si>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</si>
  <si>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</si>
  <si>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</si>
  <si>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</si>
  <si>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</si>
  <si>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</si>
  <si>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</si>
  <si>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</si>
  <si>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</si>
  <si>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</si>
  <si>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</si>
  <si>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</si>
  <si>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</si>
  <si>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</si>
  <si>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</si>
  <si>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</si>
  <si>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</si>
  <si>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</si>
  <si>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</si>
  <si>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</si>
  <si>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</si>
  <si>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</si>
  <si>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</si>
  <si>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</si>
  <si>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</si>
  <si>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</si>
  <si>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</si>
  <si>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</si>
  <si>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</si>
  <si>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</si>
  <si>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</si>
  <si>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</si>
  <si>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</si>
  <si>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</si>
  <si>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</si>
  <si>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</si>
  <si>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</si>
  <si>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</si>
  <si>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</si>
  <si>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</si>
  <si>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</si>
  <si>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</si>
  <si>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</si>
  <si>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</si>
  <si>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</si>
  <si>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</si>
  <si>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</si>
  <si>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</si>
  <si>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</si>
  <si>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</si>
  <si>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</si>
  <si>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</si>
  <si>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</si>
  <si>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</si>
  <si>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</si>
  <si>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</si>
  <si>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</si>
  <si>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</si>
  <si>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</si>
  <si>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</si>
  <si>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</si>
  <si>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</si>
  <si>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</si>
  <si>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</si>
  <si>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</si>
  <si>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</si>
  <si>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</si>
  <si>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</si>
  <si>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</si>
  <si>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</si>
  <si>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</si>
  <si>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</si>
  <si>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</si>
  <si>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</si>
  <si>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</si>
  <si>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</si>
  <si>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</si>
  <si>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</si>
  <si>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</si>
  <si>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</si>
  <si>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</si>
  <si>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</si>
  <si>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</si>
  <si>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</si>
  <si>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</si>
  <si>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</si>
  <si>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</si>
  <si>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</si>
  <si>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</si>
  <si>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</si>
  <si>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</si>
  <si>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</si>
  <si>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</si>
  <si>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</si>
  <si>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</si>
  <si>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</si>
  <si>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</si>
  <si>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</si>
  <si>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</si>
  <si>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</si>
  <si>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</si>
  <si>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</si>
  <si>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</si>
  <si>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</si>
  <si>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</si>
  <si>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</si>
  <si>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</si>
  <si>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</si>
  <si>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</si>
  <si>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</si>
  <si>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</si>
  <si>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</si>
  <si>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</si>
  <si>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</si>
  <si>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</si>
  <si>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</si>
  <si>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</si>
  <si>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</si>
  <si>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</si>
  <si>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</si>
  <si>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</si>
  <si>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</si>
  <si>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</si>
  <si>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</si>
  <si>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</si>
  <si>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</si>
  <si>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</si>
  <si>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</si>
  <si>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</si>
  <si>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</si>
  <si>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</si>
  <si>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</si>
  <si>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</si>
  <si>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</si>
  <si>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</si>
  <si>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</si>
  <si>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</si>
  <si>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</si>
  <si>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</si>
  <si>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</si>
  <si>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</si>
  <si>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</si>
  <si>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</si>
  <si>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</si>
  <si>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</si>
  <si>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</si>
  <si>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</si>
  <si>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</si>
  <si>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</si>
  <si>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</si>
  <si>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</si>
  <si>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</si>
  <si>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</si>
  <si>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</si>
  <si>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</si>
  <si>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</si>
  <si>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</si>
  <si>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</si>
  <si>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</si>
  <si>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</si>
  <si>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</si>
  <si>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</si>
  <si>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</si>
  <si>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</si>
  <si>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</si>
  <si>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</si>
  <si>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</si>
  <si>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</si>
  <si>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</si>
  <si>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</si>
  <si>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</si>
  <si>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</si>
  <si>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</si>
  <si>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</si>
  <si>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</si>
  <si>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</si>
  <si>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</si>
  <si>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</si>
  <si>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</si>
  <si>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</si>
  <si>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</si>
  <si>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</si>
  <si>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</si>
  <si>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</si>
  <si>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</si>
  <si>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</si>
  <si>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</si>
  <si>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</si>
  <si>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</si>
  <si>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</si>
  <si>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</si>
  <si>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</si>
  <si>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</si>
  <si>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</si>
  <si>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</si>
  <si>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</si>
  <si>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</si>
  <si>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</si>
  <si>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</si>
  <si>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</si>
  <si>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</si>
  <si>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</si>
  <si>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</si>
  <si>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</si>
  <si>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</si>
  <si>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</si>
  <si>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</si>
  <si>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</si>
  <si>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</si>
  <si>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</si>
  <si>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</si>
  <si>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</si>
  <si>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</si>
  <si>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</si>
  <si>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</si>
  <si>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</si>
  <si>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</si>
  <si>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</si>
  <si>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</si>
  <si>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</si>
  <si>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</si>
  <si>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</si>
  <si>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</si>
  <si>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</si>
  <si>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</si>
  <si>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</si>
  <si>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</si>
  <si>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</si>
  <si>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</si>
  <si>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</si>
  <si>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</si>
  <si>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</si>
  <si>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</si>
  <si>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</si>
  <si>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</si>
  <si>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</si>
  <si>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</si>
  <si>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</si>
  <si>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</si>
  <si>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</si>
  <si>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</si>
  <si>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</si>
  <si>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</si>
  <si>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</si>
  <si>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</si>
  <si>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</si>
  <si>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</si>
  <si>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</si>
  <si>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</si>
  <si>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</si>
  <si>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</si>
  <si>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</si>
  <si>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</si>
  <si>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</si>
  <si>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</si>
  <si>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</si>
  <si>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</si>
  <si>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</si>
  <si>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</si>
  <si>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</si>
  <si>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</si>
  <si>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</si>
  <si>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</si>
  <si>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</si>
  <si>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</si>
  <si>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</si>
  <si>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</si>
  <si>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</si>
  <si>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</si>
  <si>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</si>
  <si>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</si>
  <si>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</si>
  <si>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</si>
  <si>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</si>
  <si>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</si>
  <si>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</si>
  <si>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</si>
  <si>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</si>
  <si>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</si>
  <si>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</si>
  <si>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</si>
  <si>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</si>
  <si>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</si>
  <si>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</si>
  <si>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</si>
  <si>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</si>
  <si>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</si>
  <si>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</si>
  <si>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</si>
  <si>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</si>
  <si>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</si>
  <si>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</si>
  <si>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</si>
  <si>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</si>
  <si>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</si>
  <si>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</si>
  <si>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</si>
  <si>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</si>
  <si>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</si>
  <si>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</si>
  <si>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</si>
  <si>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</si>
  <si>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</si>
  <si>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</si>
  <si>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</si>
  <si>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</si>
  <si>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</si>
  <si>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</si>
  <si>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</si>
  <si>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</si>
  <si>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</si>
  <si>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</si>
  <si>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</si>
  <si>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</si>
  <si>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</si>
  <si>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</si>
  <si>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</si>
  <si>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</si>
  <si>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</si>
  <si>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</si>
  <si>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</si>
  <si>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</si>
  <si>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</si>
  <si>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</si>
  <si>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</si>
  <si>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</si>
  <si>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</si>
  <si>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</si>
  <si>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</si>
  <si>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</si>
  <si>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</si>
  <si>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</si>
  <si>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</si>
  <si>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</si>
  <si>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</si>
  <si>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</si>
  <si>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</si>
  <si>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</si>
  <si>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</si>
  <si>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</si>
  <si>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</si>
  <si>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</si>
  <si>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</si>
  <si>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</si>
  <si>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</si>
  <si>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</si>
  <si>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</si>
  <si>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</si>
  <si>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</si>
  <si>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</si>
  <si>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</si>
  <si>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</si>
  <si>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</si>
  <si>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</si>
  <si>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</si>
  <si>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</si>
  <si>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</si>
  <si>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</si>
  <si>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</si>
  <si>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</si>
  <si>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</si>
  <si>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</si>
  <si>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</si>
  <si>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</si>
  <si>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</si>
  <si>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</si>
  <si>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</si>
  <si>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</si>
  <si>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</si>
  <si>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</si>
  <si>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</si>
  <si>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</si>
  <si>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</si>
  <si>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</si>
  <si>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</si>
  <si>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</si>
  <si>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</si>
  <si>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</si>
  <si>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</si>
  <si>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</si>
  <si>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</si>
  <si>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</si>
  <si>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</si>
  <si>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</si>
  <si>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</si>
  <si>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</si>
  <si>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</si>
  <si>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</si>
  <si>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</si>
  <si>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</si>
  <si>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</si>
  <si>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</si>
  <si>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</si>
  <si>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</si>
  <si>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</si>
  <si>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</si>
  <si>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</si>
  <si>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</si>
  <si>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</si>
  <si>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</si>
  <si>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</si>
  <si>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</si>
  <si>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</si>
  <si>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</si>
  <si>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</si>
  <si>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</si>
  <si>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</si>
  <si>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</si>
  <si>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</si>
  <si>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</si>
  <si>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</si>
  <si>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</si>
  <si>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</si>
  <si>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</si>
  <si>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</si>
  <si>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</si>
  <si>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</si>
  <si>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</si>
  <si>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</si>
  <si>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</si>
  <si>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</si>
  <si>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</si>
  <si>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</si>
  <si>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</si>
  <si>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</si>
  <si>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</si>
  <si>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</si>
  <si>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</si>
  <si>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</si>
  <si>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</si>
  <si>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</si>
  <si>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</si>
  <si>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</si>
  <si>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</si>
  <si>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</si>
  <si>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</si>
  <si>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</si>
  <si>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</si>
  <si>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</si>
  <si>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</si>
  <si>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</si>
  <si>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</si>
  <si>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</si>
  <si>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</si>
  <si>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</si>
  <si>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</si>
  <si>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</si>
  <si>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</si>
  <si>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</si>
  <si>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</si>
  <si>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</si>
  <si>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</si>
  <si>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</si>
  <si>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</si>
  <si>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</si>
  <si>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</si>
  <si>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</si>
  <si>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</si>
  <si>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</si>
  <si>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</si>
  <si>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</si>
  <si>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</si>
  <si>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</si>
  <si>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</si>
  <si>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</si>
  <si>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</si>
  <si>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</si>
  <si>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</si>
  <si>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</si>
  <si>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</si>
  <si>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</si>
  <si>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</si>
  <si>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</si>
  <si>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</si>
  <si>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</si>
  <si>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</si>
  <si>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</si>
  <si>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</si>
  <si>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</si>
  <si>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</si>
  <si>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</si>
  <si>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</si>
  <si>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</si>
  <si>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</si>
  <si>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</si>
  <si>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</si>
  <si>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</si>
  <si>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</si>
  <si>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</si>
  <si>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</si>
  <si>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</si>
  <si>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</si>
  <si>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</si>
  <si>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</si>
  <si>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</si>
  <si>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</si>
  <si>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</si>
  <si>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</si>
  <si>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</si>
  <si>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</si>
  <si>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</si>
  <si>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</si>
  <si>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</si>
  <si>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</si>
  <si>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</si>
  <si>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</si>
  <si>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</si>
  <si>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</si>
  <si>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</si>
  <si>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</si>
  <si>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</si>
  <si>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</si>
  <si>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</si>
  <si>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</si>
  <si>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</si>
  <si>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</si>
  <si>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</si>
  <si>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</si>
  <si>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</si>
  <si>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</si>
  <si>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</si>
  <si>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</si>
  <si>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</si>
  <si>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</si>
  <si>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</si>
  <si>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</si>
  <si>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</si>
  <si>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</si>
  <si>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</si>
  <si>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</si>
  <si>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</si>
  <si>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</si>
  <si>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</si>
  <si>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</si>
  <si>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</si>
  <si>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</si>
  <si>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</si>
  <si>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</si>
  <si>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</si>
  <si>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</si>
  <si>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</si>
  <si>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</si>
  <si>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</si>
  <si>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</si>
  <si>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</si>
  <si>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</si>
  <si>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</si>
  <si>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</si>
  <si>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</si>
  <si>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</si>
  <si>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</si>
  <si>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</si>
  <si>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</si>
  <si>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</si>
  <si>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</si>
  <si>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</si>
  <si>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</si>
  <si>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</si>
  <si>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</si>
  <si>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</si>
  <si>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</si>
  <si>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</si>
  <si>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</si>
  <si>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</si>
  <si>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</si>
  <si>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</si>
  <si>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</si>
  <si>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</si>
  <si>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</si>
  <si>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</si>
  <si>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</si>
  <si>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</si>
  <si>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</si>
  <si>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</si>
  <si>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</si>
  <si>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</si>
  <si>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</si>
  <si>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</si>
  <si>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</si>
  <si>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</si>
  <si>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</si>
  <si>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</si>
  <si>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</si>
  <si>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</si>
  <si>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</si>
  <si>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</si>
  <si>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</si>
  <si>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</si>
  <si>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</si>
  <si>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</si>
  <si>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</si>
  <si>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</si>
  <si>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</si>
  <si>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</si>
  <si>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</si>
  <si>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</si>
  <si>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</si>
  <si>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</si>
  <si>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</si>
  <si>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</si>
  <si>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</si>
  <si>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</si>
  <si>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</si>
  <si>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</si>
  <si>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</si>
  <si>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</si>
  <si>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</si>
  <si>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</si>
  <si>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</si>
  <si>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</si>
  <si>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</si>
  <si>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</si>
  <si>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</si>
  <si>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</si>
  <si>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</si>
  <si>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</si>
  <si>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</si>
  <si>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</si>
  <si>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</si>
  <si>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</si>
  <si>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</si>
  <si>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</si>
  <si>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</si>
  <si>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</si>
  <si>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</si>
  <si>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</si>
  <si>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</si>
  <si>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</si>
  <si>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</si>
  <si>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</si>
  <si>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</si>
  <si>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</si>
  <si>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</si>
  <si>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</si>
  <si>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</si>
  <si>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</si>
  <si>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</si>
  <si>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</si>
  <si>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</si>
  <si>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</si>
  <si>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</si>
  <si>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</si>
  <si>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</si>
  <si>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</si>
  <si>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</si>
  <si>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</si>
  <si>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</si>
  <si>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</si>
  <si>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</si>
  <si>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</si>
  <si>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</si>
  <si>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</si>
  <si>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</si>
  <si>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</si>
  <si>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</si>
  <si>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</si>
  <si>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</si>
  <si>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</si>
  <si>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</si>
  <si>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</si>
  <si>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</si>
  <si>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</si>
  <si>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</si>
  <si>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</si>
  <si>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</si>
  <si>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</si>
  <si>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</si>
  <si>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</si>
  <si>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</si>
  <si>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</si>
  <si>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</si>
  <si>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</si>
  <si>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</si>
  <si>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</si>
  <si>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</si>
  <si>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</si>
  <si>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</si>
  <si>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</si>
  <si>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</si>
  <si>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</si>
  <si>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</si>
  <si>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</si>
  <si>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</si>
  <si>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</si>
  <si>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</si>
  <si>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</si>
  <si>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</si>
  <si>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</si>
  <si>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</si>
  <si>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</si>
  <si>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</si>
  <si>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</si>
  <si>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</si>
  <si>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</si>
  <si>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</si>
  <si>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</si>
  <si>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</si>
  <si>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</si>
  <si>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</si>
  <si>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</si>
  <si>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</si>
  <si>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</si>
  <si>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</si>
  <si>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</si>
  <si>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</si>
  <si>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</si>
  <si>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</si>
  <si>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</si>
  <si>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</si>
  <si>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</si>
  <si>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</si>
  <si>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</si>
  <si>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</si>
  <si>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</si>
  <si>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</si>
  <si>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</si>
  <si>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</si>
  <si>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</si>
  <si>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</si>
  <si>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</si>
  <si>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</si>
  <si>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</si>
  <si>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</si>
  <si>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</si>
  <si>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</si>
  <si>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</si>
  <si>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</si>
  <si>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</si>
  <si>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</si>
  <si>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</si>
  <si>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</si>
  <si>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</si>
  <si>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</si>
  <si>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</si>
  <si>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</si>
  <si>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</si>
  <si>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</si>
  <si>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</si>
  <si>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</si>
  <si>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</si>
  <si>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</si>
  <si>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</si>
  <si>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</si>
  <si>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</si>
  <si>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</si>
  <si>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</si>
  <si>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</si>
  <si>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</si>
  <si>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</si>
  <si>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</si>
  <si>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</si>
  <si>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</si>
  <si>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</si>
  <si>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</si>
  <si>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</si>
  <si>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</si>
  <si>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</si>
  <si>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</si>
  <si>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</si>
  <si>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</si>
  <si>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</si>
  <si>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</si>
  <si>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</si>
  <si>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</si>
  <si>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</si>
  <si>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</si>
  <si>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</si>
  <si>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</si>
  <si>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</si>
  <si>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</si>
  <si>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</si>
  <si>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</si>
  <si>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</si>
  <si>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</si>
  <si>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</si>
  <si>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</si>
  <si>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</si>
  <si>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</si>
  <si>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</si>
  <si>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</si>
  <si>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</si>
  <si>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</si>
  <si>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</si>
  <si>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</si>
  <si>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</si>
  <si>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</si>
  <si>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</si>
  <si>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</si>
  <si>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</si>
  <si>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</si>
  <si>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</si>
  <si>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</si>
  <si>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</si>
  <si>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</si>
  <si>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</si>
  <si>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</si>
  <si>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</si>
  <si>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</si>
  <si>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</si>
  <si>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</si>
  <si>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</si>
  <si>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</si>
  <si>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</si>
  <si>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</si>
  <si>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</si>
  <si>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</si>
  <si>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</si>
  <si>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</si>
  <si>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</si>
  <si>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</si>
  <si>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</si>
  <si>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</si>
  <si>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</si>
  <si>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</si>
  <si>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</si>
  <si>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</si>
  <si>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</si>
  <si>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</si>
  <si>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</si>
  <si>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</si>
  <si>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</si>
  <si>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</si>
  <si>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</si>
  <si>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</si>
  <si>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</si>
  <si>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</si>
  <si>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</si>
  <si>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</si>
  <si>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</si>
  <si>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</si>
  <si>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</si>
  <si>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</si>
  <si>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</si>
  <si>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</si>
  <si>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</si>
  <si>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</si>
  <si>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</si>
  <si>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</si>
  <si>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</si>
  <si>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</si>
  <si>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</si>
  <si>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</si>
  <si>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</si>
  <si>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</si>
  <si>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</si>
  <si>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</si>
  <si>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</si>
  <si>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</si>
  <si>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</si>
  <si>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</si>
  <si>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</si>
  <si>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</si>
  <si>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</si>
  <si>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</si>
  <si>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</si>
  <si>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</si>
  <si>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</si>
  <si>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</si>
  <si>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</si>
  <si>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</si>
  <si>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</si>
  <si>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</si>
  <si>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</si>
  <si>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</si>
  <si>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</si>
  <si>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</si>
  <si>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</si>
  <si>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</si>
  <si>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</si>
  <si>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</si>
  <si>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</si>
  <si>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</si>
  <si>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</si>
  <si>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</si>
  <si>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</si>
  <si>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</si>
  <si>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</si>
  <si>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</si>
  <si>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</si>
  <si>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</si>
  <si>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</si>
  <si>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</si>
  <si>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</si>
  <si>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</si>
  <si>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</si>
  <si>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</si>
  <si>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</si>
  <si>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</si>
  <si>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</si>
  <si>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</si>
  <si>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</si>
  <si>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</si>
  <si>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</si>
  <si>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</si>
  <si>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</si>
  <si>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</si>
  <si>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</si>
  <si>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</si>
  <si>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</si>
  <si>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</si>
  <si>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</si>
  <si>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</si>
  <si>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</si>
  <si>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</si>
  <si>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</si>
  <si>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</si>
  <si>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</si>
  <si>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</si>
  <si>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</si>
  <si>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</si>
  <si>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</si>
  <si>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</si>
  <si>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</si>
  <si>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</si>
  <si>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</si>
  <si>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</si>
  <si>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</si>
  <si>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</si>
  <si>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</si>
  <si>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</si>
  <si>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</si>
  <si>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</si>
  <si>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</si>
  <si>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</si>
  <si>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</si>
  <si>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</si>
  <si>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</si>
  <si>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</si>
  <si>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</si>
  <si>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</si>
  <si>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</si>
  <si>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</si>
  <si>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</si>
  <si>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</si>
  <si>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</si>
  <si>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</si>
  <si>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</si>
  <si>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</si>
  <si>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</si>
  <si>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</si>
  <si>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</si>
  <si>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</si>
  <si>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</si>
  <si>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</si>
  <si>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</si>
  <si>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</si>
  <si>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</si>
  <si>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</si>
  <si>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</si>
  <si>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</si>
  <si>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</si>
  <si>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</si>
  <si>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</si>
  <si>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</si>
  <si>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</si>
  <si>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</si>
  <si>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</si>
  <si>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</si>
  <si>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</si>
  <si>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</si>
  <si>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</si>
  <si>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</si>
  <si>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</si>
  <si>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</si>
  <si>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</si>
  <si>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</si>
  <si>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</si>
  <si>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</si>
  <si>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</si>
  <si>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</si>
  <si>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</si>
  <si>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</si>
  <si>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</si>
  <si>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</si>
  <si>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</si>
  <si>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</si>
  <si>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</si>
  <si>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</si>
  <si>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</si>
  <si>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</si>
  <si>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</si>
  <si>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</si>
  <si>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</si>
  <si>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</si>
  <si>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</si>
  <si>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</si>
  <si>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</si>
  <si>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</si>
  <si>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</si>
  <si>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</si>
  <si>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</si>
  <si>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</si>
  <si>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</si>
  <si>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</si>
  <si>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</si>
  <si>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</si>
  <si>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</si>
  <si>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</si>
  <si>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</si>
  <si>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</si>
  <si>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</si>
  <si>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</si>
  <si>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</si>
  <si>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</si>
  <si>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</si>
  <si>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</si>
  <si>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</si>
  <si>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</si>
  <si>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</si>
  <si>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</si>
  <si>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</si>
  <si>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</si>
  <si>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</si>
  <si>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</si>
  <si>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</si>
  <si>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</si>
  <si>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</si>
  <si>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</si>
  <si>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</si>
  <si>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</si>
  <si>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</si>
  <si>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</si>
  <si>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</si>
  <si>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</si>
  <si>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</si>
  <si>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</si>
  <si>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</si>
  <si>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</si>
  <si>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</si>
  <si>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</si>
  <si>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</si>
  <si>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</si>
  <si>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</si>
  <si>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</si>
  <si>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</si>
  <si>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</si>
  <si>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</si>
  <si>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</si>
  <si>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</si>
  <si>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</si>
  <si>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</si>
  <si>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</si>
  <si>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</si>
  <si>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</si>
  <si>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</si>
  <si>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</si>
  <si>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</si>
  <si>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</si>
  <si>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</si>
  <si>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</si>
  <si>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</si>
  <si>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</si>
  <si>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</si>
  <si>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</si>
  <si>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</si>
  <si>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</si>
  <si>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</si>
  <si>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</si>
  <si>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</si>
  <si>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</si>
  <si>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</si>
  <si>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</si>
  <si>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</si>
  <si>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</si>
  <si>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</si>
  <si>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</si>
  <si>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</si>
  <si>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</si>
  <si>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</si>
  <si>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</si>
  <si>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</si>
  <si>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</si>
  <si>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</si>
  <si>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</si>
  <si>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</si>
  <si>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</si>
  <si>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</si>
  <si>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</si>
  <si>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</si>
  <si>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</si>
  <si>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</si>
  <si>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</si>
  <si>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</si>
  <si>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</si>
  <si>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</si>
  <si>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</si>
  <si>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</si>
  <si>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</si>
  <si>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</si>
  <si>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</si>
  <si>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</si>
  <si>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</si>
  <si>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</si>
  <si>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</si>
  <si>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</si>
  <si>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</si>
  <si>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</si>
  <si>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</si>
  <si>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</si>
  <si>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</si>
  <si>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</si>
  <si>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</si>
  <si>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</si>
  <si>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</si>
  <si>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</si>
  <si>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</si>
  <si>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</si>
  <si>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</si>
  <si>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</si>
  <si>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</si>
  <si>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</si>
  <si>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</si>
  <si>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</si>
  <si>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</si>
  <si>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</si>
  <si>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</si>
  <si>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</si>
  <si>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</si>
  <si>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</si>
  <si>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</si>
  <si>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</si>
  <si>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</si>
  <si>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</si>
  <si>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</si>
  <si>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</si>
  <si>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</si>
  <si>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</si>
  <si>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</si>
  <si>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</si>
  <si>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</si>
  <si>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</si>
  <si>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</si>
  <si>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</si>
  <si>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</si>
  <si>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</si>
  <si>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</si>
  <si>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</si>
  <si>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</si>
  <si>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</si>
  <si>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</si>
  <si>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</si>
  <si>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</si>
  <si>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</si>
  <si>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</si>
  <si>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</si>
  <si>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</si>
  <si>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</si>
  <si>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</si>
  <si>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</si>
  <si>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</si>
  <si>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</si>
  <si>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</si>
  <si>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</si>
  <si>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</si>
  <si>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</si>
  <si>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</si>
  <si>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</si>
  <si>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</si>
  <si>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</si>
  <si>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</si>
  <si>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</si>
  <si>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</si>
  <si>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</si>
  <si>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</si>
  <si>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</si>
  <si>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</si>
  <si>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</si>
  <si>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</si>
  <si>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</si>
  <si>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</si>
  <si>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</si>
  <si>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</si>
  <si>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</si>
  <si>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</si>
  <si>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</si>
  <si>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</si>
  <si>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</si>
  <si>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</si>
  <si>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</si>
  <si>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</si>
  <si>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</si>
  <si>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</si>
  <si>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</si>
  <si>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</si>
  <si>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</si>
  <si>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</si>
  <si>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</si>
  <si>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</si>
  <si>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</si>
  <si>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</si>
  <si>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</si>
  <si>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</si>
  <si>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</si>
  <si>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</si>
  <si>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</si>
  <si>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</si>
  <si>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</si>
  <si>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</si>
  <si>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</si>
  <si>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</si>
  <si>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</si>
  <si>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</si>
  <si>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</si>
  <si>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</si>
  <si>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</si>
  <si>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</si>
  <si>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</si>
  <si>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</si>
  <si>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</si>
  <si>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</si>
  <si>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</si>
  <si>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</si>
  <si>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</si>
  <si>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</si>
  <si>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</si>
  <si>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</si>
  <si>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</si>
  <si>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</si>
  <si>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</si>
  <si>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</si>
  <si>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</si>
  <si>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</si>
  <si>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</si>
  <si>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</si>
  <si>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</si>
  <si>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</si>
  <si>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</si>
  <si>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</si>
  <si>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</si>
  <si>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</si>
  <si>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</si>
  <si>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</si>
  <si>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</si>
  <si>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</si>
  <si>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</si>
  <si>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</si>
  <si>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</si>
  <si>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</si>
  <si>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</si>
  <si>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</si>
  <si>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</si>
  <si>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</si>
  <si>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</si>
  <si>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</si>
  <si>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</si>
  <si>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</si>
  <si>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</si>
  <si>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</si>
  <si>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</si>
  <si>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</si>
  <si>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</si>
  <si>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</si>
  <si>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</si>
  <si>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</si>
  <si>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</si>
  <si>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</si>
  <si>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</si>
  <si>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</si>
  <si>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</si>
  <si>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</si>
  <si>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</si>
  <si>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</si>
  <si>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</si>
  <si>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</si>
  <si>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</si>
  <si>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</si>
  <si>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</si>
  <si>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</si>
  <si>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</si>
  <si>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</si>
  <si>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</si>
  <si>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</si>
  <si>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</si>
  <si>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</si>
  <si>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</si>
  <si>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</si>
  <si>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</si>
  <si>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</si>
  <si>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</si>
  <si>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</si>
  <si>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</si>
  <si>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</si>
  <si>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</si>
  <si>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</si>
  <si>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</si>
  <si>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</si>
  <si>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</si>
  <si>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</si>
  <si>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</si>
  <si>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</si>
  <si>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</si>
  <si>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</si>
  <si>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</si>
  <si>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</si>
  <si>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</si>
  <si>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</si>
  <si>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</si>
  <si>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</si>
  <si>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</si>
  <si>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</si>
  <si>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</si>
  <si>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</si>
  <si>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</si>
  <si>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</si>
  <si>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</si>
  <si>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</si>
  <si>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</si>
  <si>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</si>
  <si>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</si>
  <si>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</si>
  <si>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</si>
  <si>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</si>
  <si>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</si>
  <si>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</si>
  <si>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</si>
  <si>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</si>
  <si>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</si>
  <si>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</si>
  <si>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</si>
  <si>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</si>
  <si>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</si>
  <si>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</si>
  <si>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</si>
  <si>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</si>
  <si>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</si>
  <si>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</si>
  <si>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</si>
  <si>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</si>
  <si>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</si>
  <si>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</si>
  <si>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</si>
  <si>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</si>
  <si>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</si>
  <si>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</si>
  <si>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</si>
  <si>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</si>
  <si>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</si>
  <si>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</si>
  <si>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</si>
  <si>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</si>
  <si>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</si>
  <si>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</si>
  <si>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</si>
  <si>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</si>
  <si>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</si>
  <si>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</si>
  <si>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</si>
  <si>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</si>
  <si>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</si>
  <si>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</si>
  <si>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</si>
  <si>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</si>
  <si>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</si>
  <si>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</si>
  <si>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</si>
  <si>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</si>
  <si>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</si>
  <si>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</si>
  <si>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</si>
  <si>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</si>
  <si>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</si>
  <si>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</si>
  <si>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</si>
  <si>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</si>
  <si>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</si>
  <si>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</si>
  <si>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</si>
  <si>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</si>
  <si>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</si>
  <si>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</si>
  <si>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</si>
  <si>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</si>
  <si>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</si>
  <si>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</si>
  <si>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</si>
  <si>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</si>
  <si>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</si>
  <si>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</si>
  <si>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</si>
  <si>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</si>
  <si>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</si>
  <si>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</si>
  <si>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</si>
  <si>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</si>
  <si>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</si>
  <si>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</si>
  <si>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</si>
  <si>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</si>
  <si>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</si>
  <si>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</si>
  <si>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</si>
  <si>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</si>
  <si>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</si>
  <si>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</si>
  <si>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</si>
  <si>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</si>
  <si>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</si>
  <si>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</si>
  <si>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</si>
  <si>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</si>
  <si>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</si>
  <si>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</si>
  <si>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</si>
  <si>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</si>
  <si>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</si>
  <si>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</si>
  <si>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</si>
  <si>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</si>
  <si>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</si>
  <si>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</si>
  <si>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</si>
  <si>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</si>
  <si>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</si>
  <si>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</si>
  <si>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</si>
  <si>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</si>
  <si>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</si>
  <si>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</si>
  <si>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</si>
  <si>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</si>
  <si>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</si>
  <si>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</si>
  <si>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</si>
  <si>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</si>
  <si>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</si>
  <si>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</si>
  <si>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</si>
  <si>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</si>
  <si>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</si>
  <si>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</si>
  <si>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</si>
  <si>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</si>
  <si>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</si>
  <si>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</si>
  <si>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</si>
  <si>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</si>
  <si>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</si>
  <si>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</si>
  <si>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</si>
  <si>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</si>
  <si>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</si>
  <si>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</si>
  <si>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</si>
  <si>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</si>
  <si>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</si>
  <si>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</si>
  <si>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</si>
  <si>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</si>
  <si>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</si>
  <si>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</si>
  <si>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</si>
  <si>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</si>
  <si>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</si>
  <si>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</si>
  <si>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</si>
  <si>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</si>
  <si>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</si>
  <si>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</si>
  <si>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</si>
  <si>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</si>
  <si>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</si>
  <si>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</si>
  <si>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</si>
  <si>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</si>
  <si>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</si>
  <si>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</si>
  <si>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</si>
  <si>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</si>
  <si>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</si>
  <si>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</si>
  <si>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</si>
  <si>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</si>
  <si>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</si>
  <si>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</si>
  <si>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</si>
  <si>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</si>
  <si>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</si>
  <si>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</si>
  <si>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</si>
  <si>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</si>
  <si>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</si>
  <si>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</si>
  <si>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</si>
  <si>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</si>
  <si>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</si>
  <si>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</si>
  <si>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</si>
  <si>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</si>
  <si>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</si>
  <si>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</si>
  <si>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</si>
  <si>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</si>
  <si>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</si>
  <si>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</si>
  <si>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</si>
  <si>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</si>
  <si>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</si>
  <si>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</si>
  <si>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</si>
  <si>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</si>
  <si>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</si>
  <si>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</si>
  <si>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</si>
  <si>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</si>
  <si>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</si>
  <si>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</si>
  <si>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</si>
  <si>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</si>
  <si>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</si>
  <si>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</si>
  <si>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</si>
  <si>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</si>
  <si>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</si>
  <si>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</si>
  <si>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</si>
  <si>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</si>
  <si>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</si>
  <si>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</si>
  <si>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</si>
  <si>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</si>
  <si>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</si>
  <si>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</si>
  <si>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</si>
  <si>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</si>
  <si>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</si>
  <si>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</si>
  <si>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</si>
  <si>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</si>
  <si>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</si>
  <si>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</si>
  <si>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</si>
  <si>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</si>
  <si>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</si>
  <si>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</si>
  <si>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</si>
  <si>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</si>
  <si>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</si>
  <si>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</si>
  <si>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</si>
  <si>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</si>
  <si>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</si>
  <si>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</si>
  <si>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</si>
  <si>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</si>
  <si>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</si>
  <si>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</si>
  <si>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</si>
  <si>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</si>
  <si>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</si>
  <si>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</si>
  <si>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</si>
  <si>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</si>
  <si>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</si>
  <si>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</si>
  <si>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</si>
  <si>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</si>
  <si>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</si>
  <si>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</si>
  <si>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</si>
  <si>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</si>
  <si>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</si>
  <si>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</si>
  <si>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</si>
  <si>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</si>
  <si>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</si>
  <si>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</si>
  <si>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</si>
  <si>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</si>
  <si>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</si>
  <si>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</si>
  <si>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</si>
  <si>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</si>
  <si>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</si>
  <si>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</si>
  <si>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</si>
  <si>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</si>
  <si>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</si>
  <si>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</si>
  <si>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</si>
  <si>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</si>
  <si>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</si>
  <si>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</si>
  <si>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</si>
  <si>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</si>
  <si>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</si>
  <si>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</si>
  <si>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</si>
  <si>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</si>
  <si>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</si>
  <si>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</si>
  <si>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</si>
  <si>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</si>
  <si>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</si>
  <si>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</si>
  <si>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</si>
  <si>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</si>
  <si>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</si>
  <si>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</si>
  <si>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</si>
  <si>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</si>
  <si>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</si>
  <si>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</si>
  <si>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</si>
  <si>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</si>
  <si>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</si>
  <si>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</si>
  <si>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</si>
  <si>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</si>
  <si>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</si>
  <si>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</si>
  <si>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</si>
  <si>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</si>
  <si>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</si>
  <si>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</si>
  <si>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</si>
  <si>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</si>
  <si>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</si>
  <si>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</si>
  <si>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</si>
  <si>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</si>
  <si>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</si>
  <si>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</si>
  <si>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</si>
  <si>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</si>
  <si>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</si>
  <si>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</si>
  <si>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</si>
  <si>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</si>
  <si>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</si>
  <si>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</si>
  <si>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</si>
  <si>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</si>
  <si>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</si>
  <si>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</si>
  <si>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</si>
  <si>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</si>
  <si>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</si>
  <si>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</si>
  <si>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</si>
  <si>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</si>
  <si>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</si>
  <si>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</si>
  <si>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</si>
  <si>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</si>
  <si>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</si>
  <si>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</si>
  <si>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</si>
  <si>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</si>
  <si>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</si>
  <si>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</si>
  <si>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</si>
  <si>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</si>
  <si>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</si>
  <si>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</si>
  <si>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</si>
  <si>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</si>
  <si>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</si>
  <si>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</si>
  <si>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</si>
  <si>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</si>
  <si>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</si>
  <si>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</si>
  <si>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</si>
  <si>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</si>
  <si>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</si>
  <si>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</si>
  <si>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</si>
  <si>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</si>
  <si>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</si>
  <si>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</si>
  <si>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</si>
  <si>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</si>
  <si>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</si>
  <si>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</si>
  <si>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</si>
  <si>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</si>
  <si>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</si>
  <si>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</si>
  <si>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</si>
  <si>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</si>
  <si>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</si>
  <si>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</si>
  <si>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</si>
  <si>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</si>
  <si>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</si>
  <si>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</si>
  <si>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</si>
  <si>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</si>
  <si>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</si>
  <si>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</si>
  <si>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</si>
  <si>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</si>
  <si>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</si>
  <si>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</si>
  <si>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</si>
  <si>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</si>
  <si>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</si>
  <si>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</si>
  <si>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</si>
  <si>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</si>
  <si>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</si>
  <si>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</si>
  <si>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</si>
  <si>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</si>
  <si>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</si>
  <si>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</si>
  <si>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</si>
  <si>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</si>
  <si>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</si>
  <si>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</si>
  <si>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</si>
  <si>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</si>
  <si>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</si>
  <si>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</si>
  <si>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</si>
  <si>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</si>
  <si>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</si>
  <si>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</si>
  <si>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</si>
  <si>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</si>
  <si>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</si>
  <si>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</si>
  <si>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</si>
  <si>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</si>
  <si>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</si>
  <si>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</si>
  <si>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</si>
  <si>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</si>
  <si>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</si>
  <si>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</si>
  <si>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</si>
  <si>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</si>
  <si>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</si>
  <si>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</si>
  <si>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</si>
  <si>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</si>
  <si>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</si>
  <si>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</si>
  <si>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</si>
  <si>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</si>
  <si>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</si>
  <si>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</si>
  <si>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</si>
  <si>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</si>
  <si>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</si>
  <si>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</si>
  <si>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</si>
  <si>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</si>
  <si>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</si>
  <si>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</si>
  <si>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</si>
  <si>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</si>
  <si>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</si>
  <si>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</si>
  <si>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</si>
  <si>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</si>
  <si>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</si>
  <si>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</si>
  <si>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</si>
  <si>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</si>
  <si>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</si>
  <si>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</si>
  <si>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</si>
  <si>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</si>
  <si>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</si>
  <si>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</si>
  <si>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</si>
  <si>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</si>
  <si>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</si>
  <si>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</si>
  <si>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</si>
  <si>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</si>
  <si>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</si>
  <si>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</si>
  <si>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</si>
  <si>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</si>
  <si>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</si>
  <si>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</si>
  <si>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</si>
  <si>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</si>
  <si>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</si>
  <si>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</si>
  <si>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</si>
  <si>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</si>
  <si>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</si>
  <si>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</si>
  <si>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</si>
  <si>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</si>
  <si>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</si>
  <si>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</si>
  <si>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</si>
  <si>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</si>
  <si>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</si>
  <si>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</si>
  <si>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</si>
  <si>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</si>
  <si>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</si>
  <si>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</si>
  <si>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</si>
  <si>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</si>
  <si>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</si>
  <si>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</si>
  <si>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</si>
  <si>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</si>
  <si>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</si>
  <si>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</si>
  <si>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</si>
  <si>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</si>
  <si>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</si>
  <si>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</si>
  <si>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</si>
  <si>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</si>
  <si>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</si>
  <si>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</si>
  <si>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</si>
  <si>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</si>
  <si>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</si>
  <si>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</si>
  <si>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</si>
  <si>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</si>
  <si>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</si>
  <si>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</si>
  <si>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</si>
  <si>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</si>
  <si>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</si>
  <si>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</si>
  <si>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</si>
  <si>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</si>
  <si>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</si>
  <si>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</si>
  <si>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</si>
  <si>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</si>
  <si>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</si>
  <si>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</si>
  <si>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</si>
  <si>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</si>
  <si>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</si>
  <si>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</si>
  <si>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</si>
  <si>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</si>
  <si>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</si>
  <si>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</si>
  <si>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</si>
  <si>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</si>
  <si>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</si>
  <si>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</si>
  <si>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</si>
  <si>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</si>
  <si>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</si>
  <si>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</si>
  <si>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</si>
  <si>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</si>
  <si>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</si>
  <si>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</si>
  <si>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</si>
  <si>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</si>
  <si>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</si>
  <si>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</si>
  <si>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</si>
  <si>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</si>
  <si>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</si>
  <si>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</si>
  <si>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</si>
  <si>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</si>
  <si>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</si>
  <si>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</si>
  <si>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</si>
  <si>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</si>
  <si>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</si>
  <si>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</si>
  <si>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</si>
  <si>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</si>
  <si>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</si>
  <si>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</si>
  <si>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</si>
  <si>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</si>
  <si>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</si>
  <si>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</si>
  <si>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</si>
  <si>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</si>
  <si>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</si>
  <si>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</si>
  <si>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</si>
  <si>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</si>
  <si>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</si>
  <si>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</si>
  <si>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</si>
  <si>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</si>
  <si>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</si>
  <si>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</si>
  <si>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</si>
  <si>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</si>
  <si>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</si>
  <si>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</si>
  <si>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</si>
  <si>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</si>
  <si>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</si>
  <si>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</si>
  <si>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</si>
  <si>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</si>
  <si>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</si>
  <si>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</si>
  <si>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</si>
  <si>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</si>
  <si>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</si>
  <si>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</si>
  <si>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</si>
  <si>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</si>
  <si>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</si>
  <si>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</si>
  <si>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</si>
  <si>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</si>
  <si>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</si>
  <si>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</si>
  <si>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</si>
  <si>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</si>
  <si>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</si>
  <si>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</si>
  <si>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</si>
  <si>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</si>
  <si>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</si>
  <si>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</si>
  <si>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</si>
  <si>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</si>
  <si>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</si>
  <si>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</si>
  <si>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</si>
  <si>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</si>
  <si>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</si>
  <si>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</si>
  <si>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</si>
  <si>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</si>
  <si>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</si>
  <si>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</si>
  <si>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</si>
  <si>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</si>
  <si>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</si>
  <si>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</si>
  <si>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</si>
  <si>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</si>
  <si>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</si>
  <si>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</si>
  <si>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</si>
  <si>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</si>
  <si>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</si>
  <si>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</si>
  <si>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</si>
  <si>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</si>
  <si>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</si>
  <si>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</si>
  <si>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</si>
  <si>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</si>
  <si>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</si>
  <si>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</si>
  <si>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</si>
  <si>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</si>
  <si>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</si>
  <si>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</si>
  <si>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</si>
  <si>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</si>
  <si>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</si>
  <si>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</si>
  <si>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</si>
  <si>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</si>
  <si>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</si>
  <si>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</si>
  <si>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</si>
  <si>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</si>
  <si>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</si>
  <si>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</si>
  <si>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</si>
  <si>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</si>
  <si>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</si>
  <si>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</si>
  <si>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</si>
  <si>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</si>
  <si>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</si>
  <si>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</si>
  <si>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</si>
  <si>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</si>
  <si>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</si>
  <si>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</si>
  <si>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</si>
  <si>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</si>
  <si>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</si>
  <si>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</si>
  <si>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</si>
  <si>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</si>
  <si>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</si>
  <si>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</si>
  <si>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</si>
  <si>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</si>
  <si>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</si>
  <si>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</si>
  <si>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</si>
  <si>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</si>
  <si>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</si>
  <si>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</si>
  <si>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</si>
  <si>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</si>
  <si>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</si>
  <si>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</si>
  <si>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</si>
  <si>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</si>
  <si>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</si>
  <si>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</si>
  <si>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</si>
  <si>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</si>
  <si>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</si>
  <si>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</si>
  <si>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</si>
  <si>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</si>
  <si>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</si>
  <si>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</si>
  <si>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</si>
  <si>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</si>
  <si>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</si>
  <si>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</si>
  <si>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</si>
  <si>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</si>
  <si>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</si>
  <si>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</si>
  <si>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</si>
  <si>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</si>
  <si>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</si>
  <si>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</si>
  <si>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</si>
  <si>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</si>
  <si>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</si>
  <si>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</si>
  <si>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</si>
  <si>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</si>
  <si>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</si>
  <si>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</si>
  <si>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</si>
  <si>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</si>
  <si>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</si>
  <si>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</si>
  <si>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</si>
  <si>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</si>
  <si>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</si>
  <si>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</si>
  <si>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</si>
  <si>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</si>
  <si>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</si>
  <si>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</si>
  <si>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</si>
  <si>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</si>
  <si>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</si>
  <si>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</si>
  <si>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</si>
  <si>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</si>
  <si>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</si>
  <si>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</si>
  <si>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</si>
  <si>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</si>
  <si>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</si>
  <si>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</si>
  <si>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</si>
  <si>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</si>
  <si>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</si>
  <si>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</si>
  <si>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</si>
  <si>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</si>
  <si>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</si>
  <si>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</si>
  <si>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</si>
  <si>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</si>
  <si>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</si>
  <si>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</si>
  <si>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</si>
  <si>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</si>
  <si>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</si>
  <si>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</si>
  <si>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</si>
  <si>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</si>
  <si>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</si>
  <si>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</si>
  <si>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</si>
  <si>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</si>
  <si>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</si>
  <si>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</si>
  <si>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</si>
  <si>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</si>
  <si>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</si>
  <si>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</si>
  <si>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</si>
  <si>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</si>
  <si>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</si>
  <si>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</si>
  <si>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</si>
  <si>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</si>
  <si>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</si>
  <si>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</si>
  <si>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</si>
  <si>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</si>
  <si>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</si>
  <si>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</si>
  <si>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</si>
  <si>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</si>
  <si>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</si>
  <si>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</si>
  <si>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</si>
  <si>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</si>
  <si>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</si>
  <si>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</si>
  <si>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</si>
  <si>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</si>
  <si>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</si>
  <si>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</si>
  <si>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</si>
  <si>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</si>
  <si>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</si>
  <si>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</si>
  <si>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</si>
  <si>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</si>
  <si>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</si>
  <si>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</si>
  <si>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</si>
  <si>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</si>
  <si>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</si>
  <si>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</si>
  <si>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</si>
  <si>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</si>
  <si>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</si>
  <si>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</si>
  <si>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</si>
  <si>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</si>
  <si>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</si>
  <si>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</si>
  <si>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</si>
  <si>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</si>
  <si>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</si>
  <si>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</si>
  <si>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</si>
  <si>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</si>
  <si>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</si>
  <si>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</si>
  <si>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</si>
  <si>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</si>
  <si>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</si>
  <si>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</si>
  <si>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</si>
  <si>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</si>
  <si>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</si>
  <si>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</si>
  <si>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</si>
  <si>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</si>
  <si>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</si>
  <si>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</si>
  <si>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</si>
  <si>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</si>
  <si>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</si>
  <si>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</si>
  <si>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</si>
  <si>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</si>
  <si>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</si>
  <si>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</si>
  <si>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</si>
  <si>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</si>
  <si>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</si>
  <si>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</si>
  <si>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</si>
  <si>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</si>
  <si>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</si>
  <si>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</si>
  <si>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</si>
  <si>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</si>
  <si>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</si>
  <si>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</si>
  <si>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</si>
  <si>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</si>
  <si>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</si>
  <si>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</si>
  <si>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</si>
  <si>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</si>
  <si>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</si>
  <si>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</si>
  <si>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</si>
  <si>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</si>
  <si>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</si>
  <si>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</si>
  <si>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</si>
  <si>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</si>
  <si>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</si>
  <si>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</si>
  <si>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</si>
  <si>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</si>
  <si>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</si>
  <si>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</si>
  <si>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</si>
  <si>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</si>
  <si>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</si>
  <si>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</si>
  <si>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</si>
  <si>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</si>
  <si>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</si>
  <si>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</si>
  <si>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</si>
  <si>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</si>
  <si>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</si>
  <si>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</si>
  <si>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</si>
  <si>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</si>
  <si>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</si>
  <si>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</si>
  <si>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</si>
  <si>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</si>
  <si>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</si>
  <si>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</si>
  <si>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</si>
  <si>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</si>
  <si>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</si>
  <si>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</si>
  <si>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</si>
  <si>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</si>
  <si>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</si>
  <si>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</si>
  <si>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</si>
  <si>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</si>
  <si>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</si>
  <si>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</si>
  <si>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</si>
  <si>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</si>
  <si>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</si>
  <si>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</si>
  <si>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</si>
  <si>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</si>
  <si>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</si>
  <si>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</si>
  <si>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</si>
  <si>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</si>
  <si>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</si>
  <si>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</si>
  <si>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</si>
  <si>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</si>
  <si>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</si>
  <si>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</si>
  <si>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</si>
  <si>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</si>
  <si>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</si>
  <si>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</si>
  <si>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</si>
  <si>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</si>
  <si>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</si>
  <si>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</si>
  <si>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</si>
  <si>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</si>
  <si>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</si>
  <si>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</si>
  <si>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</si>
  <si>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</si>
  <si>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</si>
  <si>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</si>
  <si>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</si>
  <si>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</si>
  <si>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</si>
  <si>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</si>
  <si>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</si>
  <si>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</si>
  <si>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</si>
  <si>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</si>
  <si>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</si>
  <si>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</si>
  <si>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</si>
  <si>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</si>
  <si>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</si>
  <si>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</si>
  <si>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</si>
  <si>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</si>
  <si>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</si>
  <si>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</si>
  <si>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</si>
  <si>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</si>
  <si>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</si>
  <si>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</si>
  <si>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</si>
  <si>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</si>
  <si>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</si>
  <si>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</si>
  <si>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</si>
  <si>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</si>
  <si>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</si>
  <si>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</si>
  <si>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</si>
  <si>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</si>
  <si>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</si>
  <si>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</si>
  <si>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</si>
  <si>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</si>
  <si>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</si>
  <si>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</si>
  <si>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</si>
  <si>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</si>
  <si>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</si>
  <si>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</si>
  <si>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</si>
  <si>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</si>
  <si>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</si>
  <si>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</si>
  <si>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</si>
  <si>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</si>
  <si>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</si>
  <si>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</si>
  <si>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</si>
  <si>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</si>
  <si>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</si>
  <si>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</si>
  <si>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</si>
  <si>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</si>
  <si>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</si>
  <si>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</si>
  <si>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</si>
  <si>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</si>
  <si>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</si>
  <si>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</si>
  <si>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</si>
  <si>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</si>
  <si>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</si>
  <si>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</si>
  <si>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</si>
  <si>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</si>
  <si>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</si>
  <si>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</si>
  <si>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</si>
  <si>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</si>
  <si>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</si>
  <si>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</si>
  <si>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</si>
  <si>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</si>
  <si>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</si>
  <si>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</si>
  <si>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</si>
  <si>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</si>
  <si>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</si>
  <si>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</si>
  <si>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</si>
  <si>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</si>
  <si>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</si>
  <si>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</si>
  <si>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</si>
  <si>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</si>
  <si>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</si>
  <si>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</si>
  <si>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</si>
  <si>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</si>
  <si>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</si>
  <si>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</si>
  <si>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</si>
  <si>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</si>
  <si>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</si>
  <si>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</si>
  <si>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</si>
  <si>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</si>
  <si>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</si>
  <si>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</si>
  <si>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</si>
  <si>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</si>
  <si>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</si>
  <si>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</si>
  <si>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</si>
  <si>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</si>
  <si>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</si>
  <si>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</si>
  <si>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</si>
  <si>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</si>
  <si>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</si>
  <si>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</si>
  <si>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</si>
  <si>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</si>
  <si>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</si>
  <si>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</si>
  <si>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</si>
  <si>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</si>
  <si>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</si>
  <si>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</si>
  <si>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</si>
  <si>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</si>
  <si>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</si>
  <si>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</si>
  <si>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</si>
  <si>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</si>
  <si>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</si>
  <si>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</si>
  <si>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</si>
  <si>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</si>
  <si>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</si>
  <si>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</si>
  <si>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</si>
  <si>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</si>
  <si>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</si>
  <si>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</si>
  <si>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</si>
  <si>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</si>
  <si>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</si>
  <si>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</si>
  <si>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</si>
  <si>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</si>
  <si>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</si>
  <si>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</si>
  <si>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</si>
  <si>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</si>
  <si>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</si>
  <si>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</si>
  <si>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</si>
  <si>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</si>
  <si>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</si>
  <si>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</si>
  <si>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</si>
  <si>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</si>
  <si>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</si>
  <si>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</si>
  <si>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</si>
  <si>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</si>
  <si>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</si>
  <si>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</si>
  <si>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</si>
  <si>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</si>
  <si>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</si>
  <si>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</si>
  <si>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</si>
  <si>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</si>
  <si>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</si>
  <si>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</si>
  <si>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</si>
  <si>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</si>
  <si>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</si>
  <si>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</si>
  <si>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</si>
  <si>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</si>
  <si>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</si>
  <si>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</si>
  <si>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</si>
  <si>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</si>
  <si>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</si>
  <si>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</si>
  <si>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</si>
  <si>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</si>
  <si>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</si>
  <si>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</si>
  <si>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</si>
  <si>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</si>
  <si>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</si>
  <si>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</si>
  <si>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</si>
  <si>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</si>
  <si>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</si>
  <si>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</si>
  <si>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</si>
  <si>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</si>
  <si>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</si>
  <si>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</si>
  <si>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</si>
  <si>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</si>
  <si>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</si>
  <si>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</si>
  <si>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</si>
  <si>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</si>
  <si>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</si>
  <si>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</si>
  <si>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</si>
  <si>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</si>
  <si>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</si>
  <si>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</si>
  <si>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</si>
  <si>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</si>
  <si>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</si>
  <si>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</si>
  <si>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</si>
  <si>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</si>
  <si>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</si>
  <si>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</si>
  <si>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</si>
  <si>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</si>
  <si>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</si>
  <si>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</si>
  <si>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</si>
  <si>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</si>
  <si>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</si>
  <si>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</si>
  <si>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</si>
  <si>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</si>
  <si>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</si>
  <si>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</si>
  <si>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</si>
  <si>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</si>
  <si>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</si>
  <si>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</si>
  <si>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</si>
  <si>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</si>
  <si>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</si>
  <si>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</si>
  <si>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</si>
  <si>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</si>
  <si>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</si>
  <si>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</si>
  <si>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</si>
  <si>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</si>
  <si>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</si>
  <si>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</si>
  <si>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</si>
  <si>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</si>
  <si>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</si>
  <si>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</si>
  <si>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</si>
  <si>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</si>
  <si>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</si>
  <si>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</si>
  <si>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</si>
  <si>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</si>
  <si>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</si>
  <si>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</si>
  <si>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</si>
  <si>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</si>
  <si>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</si>
  <si>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</si>
  <si>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</si>
  <si>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</si>
  <si>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</si>
  <si>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</si>
  <si>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</si>
  <si>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</si>
  <si>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</si>
  <si>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</si>
  <si>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</si>
  <si>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</si>
  <si>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</si>
  <si>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</si>
  <si>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</si>
  <si>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</si>
  <si>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</si>
  <si>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</si>
  <si>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</si>
  <si>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</si>
  <si>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</si>
  <si>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</si>
  <si>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</si>
  <si>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</si>
  <si>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</si>
  <si>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</si>
  <si>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</si>
  <si>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</si>
  <si>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</si>
  <si>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</si>
  <si>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</si>
  <si>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</si>
  <si>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</si>
  <si>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</si>
  <si>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</si>
  <si>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</si>
  <si>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</si>
  <si>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</si>
  <si>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</si>
  <si>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</si>
  <si>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</si>
  <si>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</si>
  <si>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</si>
  <si>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</si>
  <si>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</si>
  <si>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</si>
  <si>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</si>
  <si>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</si>
  <si>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</si>
  <si>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</si>
  <si>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</si>
  <si>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</si>
  <si>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</si>
  <si>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</si>
  <si>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</si>
  <si>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</si>
  <si>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</si>
  <si>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</si>
  <si>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</si>
  <si>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</si>
  <si>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</si>
  <si>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</si>
  <si>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</si>
  <si>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</si>
  <si>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</si>
  <si>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</si>
  <si>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</si>
  <si>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</si>
  <si>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</si>
  <si>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</si>
  <si>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</si>
  <si>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</si>
  <si>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</si>
  <si>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</si>
  <si>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</si>
  <si>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</si>
  <si>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</si>
  <si>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</si>
  <si>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</si>
  <si>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</si>
  <si>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</si>
  <si>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</si>
  <si>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</si>
  <si>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</si>
  <si>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</si>
  <si>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</si>
  <si>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</si>
  <si>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</si>
  <si>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</si>
  <si>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</si>
  <si>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</si>
  <si>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</si>
  <si>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</si>
  <si>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</si>
  <si>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</si>
  <si>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</si>
  <si>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</si>
  <si>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</si>
  <si>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</si>
  <si>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</si>
  <si>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</si>
  <si>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</si>
  <si>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</si>
  <si>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</si>
  <si>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</si>
  <si>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</si>
  <si>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</si>
  <si>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</si>
  <si>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</si>
  <si>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</si>
  <si>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</si>
  <si>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</si>
  <si>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</si>
  <si>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</si>
  <si>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</si>
  <si>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</si>
  <si>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</si>
  <si>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</si>
  <si>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</si>
  <si>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</si>
  <si>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</si>
  <si>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</si>
  <si>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</si>
  <si>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</si>
  <si>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</si>
  <si>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</si>
  <si>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</si>
  <si>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</si>
  <si>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</si>
  <si>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</si>
  <si>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</si>
  <si>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</si>
  <si>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</si>
  <si>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</si>
  <si>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</si>
  <si>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</si>
  <si>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</si>
  <si>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</si>
  <si>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</si>
  <si>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</si>
  <si>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</si>
  <si>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</si>
  <si>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</si>
  <si>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</si>
  <si>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</si>
  <si>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</si>
  <si>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</si>
  <si>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</si>
  <si>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</si>
  <si>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</si>
  <si>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</si>
  <si>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</si>
  <si>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</si>
  <si>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</si>
  <si>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</si>
  <si>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</si>
  <si>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</si>
  <si>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</si>
  <si>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</si>
  <si>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</si>
  <si>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</si>
  <si>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</si>
  <si>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</si>
  <si>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</si>
  <si>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</si>
  <si>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</si>
  <si>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</si>
  <si>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</si>
  <si>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</si>
  <si>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</si>
  <si>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</si>
  <si>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</si>
  <si>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</si>
  <si>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</si>
  <si>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</si>
  <si>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</si>
  <si>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</si>
  <si>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</si>
  <si>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</si>
  <si>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</si>
  <si>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</si>
  <si>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</si>
  <si>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</si>
  <si>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</si>
  <si>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</si>
  <si>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</si>
  <si>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</si>
  <si>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</si>
  <si>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</si>
  <si>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</si>
  <si>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</si>
  <si>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</si>
  <si>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</si>
  <si>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</si>
  <si>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</si>
  <si>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</si>
  <si>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</si>
  <si>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</si>
  <si>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</si>
  <si>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</si>
  <si>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</si>
  <si>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</si>
  <si>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</si>
  <si>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</si>
  <si>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</si>
  <si>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</si>
  <si>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</si>
  <si>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</si>
  <si>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</si>
  <si>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</si>
  <si>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</si>
  <si>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</si>
  <si>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</si>
  <si>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</si>
  <si>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</si>
  <si>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</si>
  <si>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</si>
  <si>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</si>
  <si>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</si>
  <si>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</si>
  <si>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</si>
  <si>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</si>
  <si>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</si>
  <si>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</si>
  <si>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</si>
  <si>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</si>
  <si>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</si>
  <si>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</si>
  <si>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</si>
  <si>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</si>
  <si>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</si>
  <si>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</si>
  <si>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</si>
  <si>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</si>
  <si>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</si>
  <si>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</si>
  <si>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</si>
  <si>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</si>
  <si>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</si>
  <si>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</si>
  <si>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</si>
  <si>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</si>
  <si>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</si>
  <si>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</si>
  <si>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</si>
  <si>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</si>
  <si>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</si>
  <si>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</si>
  <si>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</si>
  <si>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</si>
  <si>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</si>
  <si>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</si>
  <si>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</si>
  <si>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</si>
  <si>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</si>
  <si>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</si>
  <si>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</si>
  <si>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</si>
  <si>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</si>
  <si>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</si>
  <si>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</si>
  <si>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</si>
  <si>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</si>
  <si>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</si>
  <si>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</si>
  <si>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</si>
  <si>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</si>
  <si>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</si>
  <si>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</si>
  <si>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</si>
  <si>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</si>
  <si>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</si>
  <si>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</si>
  <si>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</si>
  <si>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</si>
  <si>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</si>
  <si>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</si>
  <si>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</si>
  <si>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</si>
  <si>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</si>
  <si>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</si>
  <si>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</si>
  <si>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</si>
  <si>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</si>
  <si>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</si>
  <si>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</si>
  <si>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</si>
  <si>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</si>
  <si>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</si>
  <si>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</si>
  <si>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</si>
  <si>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</si>
  <si>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</si>
  <si>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</si>
  <si>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</si>
  <si>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</si>
  <si>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</si>
  <si>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</si>
  <si>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</si>
  <si>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</si>
  <si>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</si>
  <si>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</si>
  <si>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</si>
  <si>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</si>
  <si>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</si>
  <si>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</si>
  <si>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</si>
  <si>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</si>
  <si>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</si>
  <si>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</si>
  <si>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</si>
  <si>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</si>
  <si>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</si>
  <si>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</si>
  <si>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</si>
  <si>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</si>
  <si>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</si>
  <si>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</si>
  <si>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</si>
  <si>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</si>
  <si>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</si>
  <si>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</si>
  <si>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</si>
  <si>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</si>
  <si>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</si>
  <si>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</si>
  <si>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</si>
  <si>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</si>
  <si>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</si>
  <si>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</si>
  <si>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</si>
  <si>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</si>
  <si>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</si>
  <si>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</si>
  <si>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</si>
  <si>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</si>
  <si>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</si>
  <si>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</si>
  <si>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</si>
  <si>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</si>
  <si>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</si>
  <si>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</si>
  <si>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</si>
  <si>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</si>
  <si>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</si>
  <si>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</si>
  <si>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</si>
  <si>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</si>
  <si>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</si>
  <si>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</si>
  <si>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</si>
  <si>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</si>
  <si>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</si>
  <si>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</si>
  <si>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</si>
  <si>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</si>
  <si>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</si>
  <si>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</si>
  <si>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</si>
  <si>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</si>
  <si>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</si>
  <si>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</si>
  <si>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</si>
  <si>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</si>
  <si>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</si>
  <si>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</si>
  <si>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</si>
  <si>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</si>
  <si>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</si>
  <si>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</si>
  <si>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</si>
  <si>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</si>
  <si>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</si>
  <si>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</si>
  <si>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</si>
  <si>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</si>
  <si>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</si>
  <si>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</si>
  <si>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</si>
  <si>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</si>
  <si>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</si>
  <si>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</si>
  <si>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</si>
  <si>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</si>
  <si>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</si>
  <si>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</si>
  <si>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</si>
  <si>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</si>
  <si>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</si>
  <si>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</si>
  <si>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</si>
  <si>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</si>
  <si>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</si>
  <si>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</si>
  <si>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</si>
  <si>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</si>
  <si>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</si>
  <si>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</si>
  <si>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</si>
  <si>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</si>
  <si>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</si>
  <si>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</si>
  <si>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</si>
  <si>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</si>
  <si>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</si>
  <si>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</si>
  <si>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</si>
  <si>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</si>
  <si>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</si>
  <si>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</si>
  <si>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</si>
  <si>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</si>
  <si>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</si>
  <si>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</si>
  <si>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</si>
  <si>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</si>
  <si>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</si>
  <si>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</si>
  <si>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</si>
  <si>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</si>
  <si>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</si>
  <si>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</si>
  <si>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</si>
  <si>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</si>
  <si>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</si>
  <si>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</si>
  <si>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</si>
  <si>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</si>
  <si>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</si>
  <si>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</si>
  <si>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</si>
  <si>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</si>
  <si>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</si>
  <si>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</si>
  <si>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</si>
  <si>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</si>
  <si>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</si>
  <si>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</si>
  <si>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</si>
  <si>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</si>
  <si>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</si>
  <si>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</si>
  <si>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</si>
  <si>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</si>
  <si>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</si>
  <si>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</si>
  <si>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</si>
  <si>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</si>
  <si>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</si>
  <si>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</si>
  <si>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</si>
  <si>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</si>
  <si>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</si>
  <si>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</si>
  <si>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</si>
  <si>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</si>
  <si>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</si>
  <si>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</si>
  <si>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</si>
  <si>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</si>
  <si>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</si>
  <si>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</si>
  <si>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</si>
  <si>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</si>
  <si>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</si>
  <si>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</si>
  <si>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</si>
  <si>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</si>
  <si>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</si>
  <si>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</si>
  <si>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</si>
  <si>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</si>
  <si>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</si>
  <si>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</si>
  <si>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</si>
  <si>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</si>
  <si>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</si>
  <si>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</si>
  <si>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</si>
  <si>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</si>
  <si>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</si>
  <si>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</si>
  <si>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</si>
  <si>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</si>
  <si>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</si>
  <si>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</si>
  <si>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</si>
  <si>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</si>
  <si>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</si>
  <si>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</si>
  <si>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</si>
  <si>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</si>
  <si>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</si>
  <si>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</si>
  <si>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</si>
  <si>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</si>
  <si>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</si>
  <si>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</si>
  <si>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</si>
  <si>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</si>
  <si>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</si>
  <si>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</si>
  <si>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</si>
  <si>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</si>
  <si>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</si>
  <si>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</si>
  <si>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</si>
  <si>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</si>
  <si>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</si>
  <si>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</si>
  <si>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</si>
  <si>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</si>
  <si>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</si>
  <si>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</si>
  <si>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</si>
  <si>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</si>
  <si>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</si>
  <si>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</si>
  <si>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</si>
  <si>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</si>
  <si>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</si>
  <si>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</si>
  <si>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</si>
  <si>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</si>
  <si>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</si>
  <si>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</si>
  <si>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</si>
  <si>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</si>
  <si>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</si>
  <si>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</si>
  <si>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</si>
  <si>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</si>
  <si>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</si>
  <si>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</si>
  <si>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</si>
  <si>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</si>
  <si>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</si>
  <si>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</si>
  <si>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</si>
  <si>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</si>
  <si>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</si>
  <si>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</si>
  <si>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</si>
  <si>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</si>
  <si>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</si>
  <si>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</si>
  <si>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</si>
  <si>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</si>
  <si>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</si>
  <si>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</si>
  <si>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</si>
  <si>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</si>
  <si>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</si>
  <si>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</si>
  <si>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</si>
  <si>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</si>
  <si>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</si>
  <si>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</si>
  <si>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</si>
  <si>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</si>
  <si>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</si>
  <si>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</si>
  <si>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</si>
  <si>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</si>
  <si>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</si>
  <si>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</si>
  <si>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</si>
  <si>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</si>
  <si>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</si>
  <si>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</si>
  <si>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</si>
  <si>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</si>
  <si>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</si>
  <si>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</si>
  <si>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</si>
  <si>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</si>
  <si>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</si>
  <si>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</si>
  <si>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</si>
  <si>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</si>
  <si>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</si>
  <si>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</si>
  <si>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</si>
  <si>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</si>
  <si>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</si>
  <si>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</si>
  <si>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</si>
  <si>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</si>
  <si>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</si>
  <si>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</si>
  <si>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</si>
  <si>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</si>
  <si>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</si>
  <si>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</si>
  <si>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</si>
  <si>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</si>
  <si>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</si>
  <si>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</si>
  <si>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</si>
  <si>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</si>
  <si>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</si>
  <si>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</si>
  <si>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</si>
  <si>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</si>
  <si>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</si>
  <si>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</si>
  <si>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</si>
  <si>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</si>
  <si>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</si>
  <si>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</si>
  <si>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</si>
  <si>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</si>
  <si>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</si>
  <si>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</si>
  <si>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</si>
  <si>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</si>
  <si>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</si>
  <si>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</si>
  <si>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</si>
  <si>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</si>
  <si>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</si>
  <si>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</si>
  <si>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</si>
  <si>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</si>
  <si>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</si>
  <si>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</si>
  <si>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</si>
  <si>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</si>
  <si>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</si>
  <si>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</si>
  <si>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</si>
  <si>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</si>
  <si>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</si>
  <si>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</si>
  <si>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</si>
  <si>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</si>
  <si>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</si>
  <si>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</si>
  <si>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</si>
  <si>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</si>
  <si>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</si>
  <si>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</si>
  <si>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</si>
  <si>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</si>
  <si>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</si>
  <si>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</si>
  <si>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</si>
  <si>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</si>
  <si>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</si>
  <si>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</si>
  <si>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</si>
  <si>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</si>
  <si>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</si>
  <si>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</si>
  <si>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</si>
  <si>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</si>
  <si>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</si>
  <si>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</si>
  <si>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</si>
  <si>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</si>
  <si>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</si>
  <si>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</si>
  <si>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</si>
  <si>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</si>
  <si>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</si>
  <si>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</si>
  <si>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</si>
  <si>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</si>
  <si>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</si>
  <si>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</si>
  <si>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</si>
  <si>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</si>
  <si>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</si>
  <si>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</si>
  <si>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</si>
  <si>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</si>
  <si>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</si>
  <si>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</si>
  <si>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</si>
  <si>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</si>
  <si>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</si>
  <si>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</si>
  <si>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</si>
  <si>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</si>
  <si>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</si>
  <si>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</si>
  <si>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</si>
  <si>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</si>
  <si>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</si>
  <si>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</si>
  <si>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</si>
  <si>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</si>
  <si>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</si>
  <si>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</si>
  <si>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</si>
  <si>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</si>
  <si>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</si>
  <si>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</si>
  <si>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</si>
  <si>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</si>
  <si>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</si>
  <si>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</si>
  <si>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</si>
  <si>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</si>
  <si>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</si>
  <si>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</si>
  <si>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</si>
  <si>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</si>
  <si>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</si>
  <si>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</si>
  <si>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</si>
  <si>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</si>
  <si>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</si>
  <si>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</si>
  <si>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</si>
  <si>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</si>
  <si>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</si>
  <si>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</si>
  <si>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</si>
  <si>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</si>
  <si>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</si>
  <si>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</si>
  <si>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</si>
  <si>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</si>
  <si>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</si>
  <si>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</si>
  <si>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</si>
  <si>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</si>
  <si>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</si>
  <si>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</si>
  <si>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</si>
  <si>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</si>
  <si>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</si>
  <si>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</si>
  <si>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</si>
  <si>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</si>
  <si>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</si>
  <si>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</si>
  <si>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</si>
  <si>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</si>
  <si>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</si>
  <si>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</si>
  <si>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</si>
  <si>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</si>
  <si>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</si>
  <si>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</si>
  <si>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</si>
  <si>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</si>
  <si>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</si>
  <si>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</si>
  <si>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</si>
  <si>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</si>
  <si>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</si>
  <si>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</si>
  <si>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</si>
  <si>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</si>
  <si>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</si>
  <si>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</si>
  <si>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</si>
  <si>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</si>
  <si>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</si>
  <si>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</si>
  <si>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</si>
  <si>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</si>
  <si>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</si>
  <si>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</si>
  <si>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</si>
  <si>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</si>
  <si>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</si>
  <si>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</si>
  <si>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</si>
  <si>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</si>
  <si>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</si>
  <si>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</si>
  <si>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</si>
  <si>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</si>
  <si>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</si>
  <si>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</si>
  <si>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</si>
  <si>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</si>
  <si>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</si>
  <si>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</si>
  <si>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</si>
  <si>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</si>
  <si>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</si>
  <si>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</si>
  <si>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</si>
  <si>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</si>
  <si>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</si>
  <si>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</si>
  <si>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</si>
  <si>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</si>
  <si>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</si>
  <si>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</si>
  <si>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</si>
  <si>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</si>
  <si>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</si>
  <si>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</si>
  <si>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</si>
  <si>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</si>
  <si>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</si>
  <si>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</si>
  <si>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</si>
  <si>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</si>
  <si>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</si>
  <si>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</si>
  <si>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</si>
  <si>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</si>
  <si>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</si>
  <si>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</si>
  <si>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</si>
  <si>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</si>
  <si>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</si>
  <si>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</si>
  <si>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</si>
  <si>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</si>
  <si>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</si>
  <si>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</si>
  <si>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</si>
  <si>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</si>
  <si>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</si>
  <si>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</si>
  <si>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</si>
  <si>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</si>
  <si>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</si>
  <si>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</si>
  <si>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</si>
  <si>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</si>
  <si>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</si>
  <si>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</si>
  <si>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</si>
  <si>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</si>
  <si>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</si>
  <si>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</si>
  <si>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</si>
  <si>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</si>
  <si>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</si>
  <si>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</si>
  <si>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</si>
  <si>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</si>
  <si>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</si>
  <si>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</si>
  <si>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</si>
  <si>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</si>
  <si>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</si>
  <si>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</si>
  <si>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</si>
  <si>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</si>
  <si>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</si>
  <si>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</si>
  <si>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</si>
  <si>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</si>
  <si>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</si>
  <si>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</si>
  <si>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</si>
  <si>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</si>
  <si>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</si>
  <si>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</si>
  <si>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</si>
  <si>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</si>
  <si>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</si>
  <si>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</si>
  <si>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</si>
  <si>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</si>
  <si>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</si>
  <si>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</si>
  <si>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</si>
  <si>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</si>
  <si>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</si>
  <si>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</si>
  <si>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</si>
  <si>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</si>
  <si>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</si>
  <si>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</si>
  <si>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</si>
  <si>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</si>
  <si>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</si>
  <si>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</si>
  <si>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</si>
  <si>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</si>
  <si>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</si>
  <si>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</si>
  <si>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</si>
  <si>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</si>
  <si>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</si>
  <si>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</si>
  <si>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</si>
  <si>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</si>
  <si>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</si>
  <si>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</si>
  <si>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</si>
  <si>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</si>
  <si>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</si>
  <si>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</si>
  <si>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</si>
  <si>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</si>
  <si>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</si>
  <si>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</si>
  <si>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</si>
  <si>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</si>
  <si>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</si>
  <si>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</si>
  <si>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</si>
  <si>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</si>
  <si>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</si>
  <si>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</si>
  <si>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</si>
  <si>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</si>
  <si>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</si>
  <si>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</si>
  <si>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</si>
  <si>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</si>
  <si>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</si>
  <si>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</si>
  <si>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</si>
  <si>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</si>
  <si>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</si>
  <si>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</si>
  <si>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</si>
  <si>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</si>
  <si>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</si>
  <si>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</si>
  <si>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</si>
  <si>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</si>
  <si>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</si>
  <si>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</si>
  <si>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</si>
  <si>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</si>
  <si>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</si>
  <si>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</si>
  <si>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</si>
  <si>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</si>
  <si>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</si>
  <si>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</si>
  <si>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</si>
  <si>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</si>
  <si>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</si>
  <si>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</si>
  <si>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</si>
  <si>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</si>
  <si>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</si>
  <si>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</si>
  <si>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</si>
  <si>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</si>
  <si>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</si>
  <si>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</si>
  <si>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</si>
  <si>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</si>
  <si>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</si>
  <si>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</si>
  <si>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</si>
  <si>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</si>
  <si>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</si>
  <si>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</si>
  <si>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</si>
  <si>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</si>
  <si>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</si>
  <si>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</si>
  <si>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</si>
  <si>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</si>
  <si>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</si>
  <si>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</si>
  <si>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</si>
  <si>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</si>
  <si>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</si>
  <si>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</si>
  <si>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</si>
  <si>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</si>
  <si>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</si>
  <si>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</si>
  <si>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</si>
  <si>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</si>
  <si>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</si>
  <si>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</si>
  <si>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</si>
  <si>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</si>
  <si>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</si>
  <si>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</si>
  <si>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</si>
  <si>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</si>
  <si>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</si>
  <si>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</si>
  <si>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</si>
  <si>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</si>
  <si>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</si>
  <si>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</si>
  <si>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</si>
  <si>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</si>
  <si>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</si>
  <si>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</si>
  <si>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</si>
  <si>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</si>
  <si>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</si>
  <si>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</si>
  <si>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</si>
  <si>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</si>
  <si>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</si>
  <si>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</si>
  <si>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</si>
  <si>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</si>
  <si>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</si>
  <si>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</si>
  <si>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</si>
  <si>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</si>
  <si>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</si>
  <si>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</si>
  <si>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</si>
  <si>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</si>
  <si>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</si>
  <si>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</si>
  <si>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</si>
  <si>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</si>
  <si>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</si>
  <si>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</si>
  <si>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</si>
  <si>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</si>
  <si>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</si>
  <si>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</si>
  <si>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</si>
  <si>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</si>
  <si>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</si>
  <si>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</si>
  <si>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</si>
  <si>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</si>
  <si>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</si>
  <si>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</si>
  <si>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</si>
  <si>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</si>
  <si>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</si>
  <si>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</si>
  <si>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</si>
  <si>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</si>
  <si>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</si>
  <si>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</si>
  <si>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</si>
  <si>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</si>
  <si>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</si>
  <si>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</si>
  <si>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</si>
  <si>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</si>
  <si>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</si>
  <si>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</si>
  <si>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</si>
  <si>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</si>
  <si>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</si>
  <si>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</si>
  <si>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</si>
  <si>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</si>
  <si>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</si>
  <si>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</si>
  <si>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</si>
  <si>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</si>
  <si>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</si>
  <si>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</si>
  <si>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</si>
  <si>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</si>
  <si>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</si>
  <si>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</si>
  <si>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</si>
  <si>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</si>
  <si>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</si>
  <si>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</si>
  <si>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</si>
  <si>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</si>
  <si>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</si>
  <si>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</si>
  <si>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</si>
  <si>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</si>
  <si>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</si>
  <si>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</si>
  <si>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</si>
  <si>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</si>
  <si>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</si>
  <si>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</si>
  <si>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</si>
  <si>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</si>
  <si>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</si>
  <si>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</si>
  <si>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</si>
  <si>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</si>
  <si>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</si>
  <si>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</si>
  <si>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</si>
  <si>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</si>
  <si>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</si>
  <si>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</si>
  <si>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</si>
  <si>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</si>
  <si>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</si>
  <si>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</si>
  <si>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</si>
  <si>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</si>
  <si>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</si>
  <si>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</si>
  <si>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</si>
  <si>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</si>
  <si>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</si>
  <si>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</si>
  <si>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</si>
  <si>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</si>
  <si>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</si>
  <si>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</si>
  <si>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</si>
  <si>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</si>
  <si>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</si>
  <si>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</si>
  <si>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</si>
  <si>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</si>
  <si>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</si>
  <si>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</si>
  <si>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</si>
  <si>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</si>
  <si>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</si>
  <si>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</si>
  <si>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</si>
  <si>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</si>
  <si>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</si>
  <si>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</si>
  <si>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</si>
  <si>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</si>
  <si>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</si>
  <si>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</si>
  <si>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</si>
  <si>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</si>
  <si>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</si>
  <si>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</si>
  <si>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</si>
  <si>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</si>
  <si>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</si>
  <si>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</si>
  <si>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</si>
  <si>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</si>
  <si>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</si>
  <si>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</si>
  <si>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</si>
  <si>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</si>
  <si>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</si>
  <si>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</si>
  <si>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</si>
  <si>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</si>
  <si>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</si>
  <si>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</si>
  <si>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</si>
  <si>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</si>
  <si>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</si>
  <si>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</si>
  <si>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</si>
  <si>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</si>
  <si>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</si>
  <si>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</si>
  <si>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</si>
  <si>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</si>
  <si>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</si>
  <si>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</si>
  <si>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</si>
  <si>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</si>
  <si>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</si>
  <si>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</si>
  <si>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</si>
  <si>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</si>
  <si>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</si>
  <si>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</si>
  <si>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</si>
  <si>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</si>
  <si>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</si>
  <si>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</si>
  <si>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</si>
  <si>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</si>
  <si>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</si>
  <si>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</si>
  <si>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</si>
  <si>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</si>
  <si>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</si>
  <si>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</si>
  <si>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</si>
  <si>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</si>
  <si>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</si>
  <si>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</si>
  <si>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</si>
  <si>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</si>
  <si>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</si>
  <si>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</si>
  <si>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</si>
  <si>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</si>
  <si>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</si>
  <si>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</si>
  <si>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</si>
  <si>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</si>
  <si>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</si>
  <si>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</si>
  <si>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</si>
  <si>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</si>
  <si>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</si>
  <si>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</si>
  <si>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</si>
  <si>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</si>
  <si>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</si>
  <si>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</si>
  <si>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</si>
  <si>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</si>
  <si>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</si>
  <si>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</si>
  <si>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</si>
  <si>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</si>
  <si>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</si>
  <si>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</si>
  <si>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</si>
  <si>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</si>
  <si>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</si>
  <si>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</si>
  <si>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</si>
  <si>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</si>
  <si>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</si>
  <si>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</si>
  <si>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</si>
  <si>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</si>
  <si>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</si>
  <si>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</si>
  <si>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</si>
  <si>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</si>
  <si>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</si>
  <si>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</si>
  <si>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</si>
  <si>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</si>
  <si>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</si>
  <si>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</si>
  <si>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</si>
  <si>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</si>
  <si>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</si>
  <si>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</si>
  <si>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</si>
  <si>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</si>
  <si>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</si>
  <si>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</si>
  <si>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</si>
  <si>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</si>
  <si>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</si>
  <si>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</si>
  <si>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</si>
  <si>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</si>
  <si>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</si>
  <si>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</si>
  <si>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</si>
  <si>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</si>
  <si>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</si>
  <si>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</si>
  <si>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</si>
  <si>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</si>
  <si>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</si>
  <si>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</si>
  <si>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</si>
  <si>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</si>
  <si>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</si>
  <si>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</si>
  <si>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</si>
  <si>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</si>
  <si>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</si>
  <si>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</si>
  <si>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</si>
  <si>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</si>
  <si>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</si>
  <si>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</si>
  <si>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</si>
  <si>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</si>
  <si>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</si>
  <si>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</si>
  <si>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</si>
  <si>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</si>
  <si>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</si>
  <si>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</si>
  <si>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</si>
  <si>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</si>
  <si>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</si>
  <si>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</si>
  <si>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</si>
  <si>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</si>
  <si>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</si>
  <si>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</si>
  <si>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</si>
  <si>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</si>
  <si>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</si>
  <si>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</si>
  <si>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</si>
  <si>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</si>
  <si>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</si>
  <si>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</si>
  <si>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</si>
  <si>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</si>
  <si>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</si>
  <si>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</si>
  <si>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</si>
  <si>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</si>
  <si>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</si>
  <si>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</si>
  <si>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</si>
  <si>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</si>
  <si>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</si>
  <si>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</si>
  <si>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</si>
  <si>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</si>
  <si>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</si>
  <si>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</si>
  <si>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</si>
  <si>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</si>
  <si>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</si>
  <si>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</si>
  <si>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</si>
  <si>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</si>
  <si>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</si>
  <si>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</si>
  <si>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</si>
  <si>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</si>
  <si>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</si>
  <si>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</si>
  <si>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</si>
  <si>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</si>
  <si>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</si>
  <si>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</si>
  <si>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</si>
  <si>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</si>
  <si>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</si>
  <si>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</si>
  <si>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</si>
  <si>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</si>
  <si>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</si>
  <si>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</si>
  <si>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</si>
  <si>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</si>
  <si>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</si>
  <si>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</si>
  <si>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</si>
  <si>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</si>
  <si>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</si>
  <si>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</si>
  <si>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</si>
  <si>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</si>
  <si>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</si>
  <si>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</si>
  <si>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</si>
  <si>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</si>
  <si>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</si>
  <si>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</si>
  <si>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</si>
  <si>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</si>
  <si>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</si>
  <si>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</si>
  <si>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</si>
  <si>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</si>
  <si>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</si>
  <si>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</si>
  <si>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</si>
  <si>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</si>
  <si>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</si>
  <si>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</si>
  <si>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</si>
  <si>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</si>
  <si>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</si>
  <si>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</si>
  <si>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</si>
  <si>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</si>
  <si>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</si>
  <si>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</si>
  <si>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</si>
  <si>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</si>
  <si>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</si>
  <si>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</si>
  <si>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</si>
  <si>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</si>
  <si>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</si>
  <si>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</si>
  <si>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</si>
  <si>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</si>
  <si>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</si>
  <si>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</si>
  <si>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</si>
  <si>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</si>
  <si>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</si>
  <si>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</si>
  <si>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</si>
  <si>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</si>
  <si>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</si>
  <si>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</si>
  <si>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</si>
  <si>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</si>
  <si>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</si>
  <si>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</si>
  <si>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</si>
  <si>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</si>
  <si>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</si>
  <si>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</si>
  <si>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</si>
  <si>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</si>
  <si>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</si>
  <si>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</si>
  <si>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</si>
  <si>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</si>
  <si>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</si>
  <si>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</si>
  <si>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</si>
  <si>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</si>
  <si>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</si>
  <si>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</si>
  <si>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</si>
  <si>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</si>
  <si>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</si>
  <si>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</si>
  <si>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</si>
  <si>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</si>
  <si>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</si>
  <si>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</si>
  <si>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</si>
  <si>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</si>
  <si>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</si>
  <si>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</si>
  <si>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</si>
  <si>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</si>
  <si>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</si>
  <si>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</si>
  <si>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</si>
  <si>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</si>
  <si>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</si>
  <si>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</si>
  <si>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</si>
  <si>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</si>
  <si>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</si>
  <si>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</si>
  <si>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</si>
  <si>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</si>
  <si>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</si>
  <si>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</si>
  <si>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</si>
  <si>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</si>
  <si>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</si>
  <si>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</si>
  <si>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</si>
  <si>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</si>
  <si>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</si>
  <si>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</si>
  <si>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</si>
  <si>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</si>
  <si>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</si>
  <si>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</si>
  <si>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</si>
  <si>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</si>
  <si>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</si>
  <si>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</si>
  <si>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</si>
  <si>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</si>
  <si>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</si>
  <si>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</si>
  <si>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</si>
  <si>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</si>
  <si>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</si>
  <si>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</si>
  <si>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</si>
  <si>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</si>
  <si>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</si>
  <si>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</si>
  <si>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</si>
  <si>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</si>
  <si>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</si>
  <si>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</si>
  <si>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</si>
  <si>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</si>
  <si>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</si>
  <si>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</si>
  <si>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</si>
  <si>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</si>
  <si>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</si>
  <si>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</si>
  <si>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</si>
  <si>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</si>
  <si>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</si>
  <si>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</si>
  <si>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</si>
  <si>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</si>
  <si>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</si>
  <si>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</si>
  <si>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</si>
  <si>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</si>
  <si>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</si>
  <si>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</si>
  <si>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</si>
  <si>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</si>
  <si>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</si>
  <si>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</si>
  <si>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</si>
  <si>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</si>
  <si>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</si>
  <si>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</si>
  <si>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</si>
  <si>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</si>
  <si>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</si>
  <si>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</si>
  <si>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</si>
  <si>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</si>
  <si>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</si>
  <si>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</si>
  <si>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</si>
  <si>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</si>
  <si>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</si>
  <si>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</si>
  <si>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</si>
  <si>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</si>
  <si>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</si>
  <si>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</si>
  <si>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</si>
  <si>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</si>
  <si>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</si>
  <si>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</si>
  <si>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</si>
  <si>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</si>
  <si>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</si>
  <si>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</si>
  <si>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</si>
  <si>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</si>
  <si>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</si>
  <si>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</si>
  <si>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</si>
  <si>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</si>
  <si>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</si>
  <si>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</si>
  <si>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</si>
  <si>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</si>
  <si>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</si>
  <si>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</si>
  <si>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</si>
  <si>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</si>
  <si>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</si>
  <si>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</si>
  <si>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</si>
  <si>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</si>
  <si>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</si>
  <si>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</si>
  <si>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</si>
  <si>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</si>
  <si>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</si>
  <si>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</si>
  <si>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</si>
  <si>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</si>
  <si>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</si>
  <si>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</si>
  <si>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</si>
  <si>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</si>
  <si>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</si>
  <si>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</si>
  <si>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</si>
  <si>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</si>
  <si>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</si>
  <si>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</si>
  <si>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</si>
  <si>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</si>
  <si>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</si>
  <si>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</si>
  <si>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</si>
  <si>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</si>
  <si>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</si>
  <si>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</si>
  <si>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</si>
  <si>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</si>
  <si>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</si>
  <si>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</si>
  <si>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</si>
  <si>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</si>
  <si>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</si>
  <si>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</si>
  <si>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</si>
  <si>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</si>
  <si>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</si>
  <si>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</si>
  <si>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</si>
  <si>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</si>
  <si>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</si>
  <si>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</si>
  <si>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</si>
  <si>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</si>
  <si>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</si>
  <si>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</si>
  <si>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</si>
  <si>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</si>
  <si>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</si>
  <si>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</si>
  <si>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</si>
  <si>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</si>
  <si>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</si>
  <si>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</si>
  <si>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</si>
  <si>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</si>
  <si>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</si>
  <si>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</si>
  <si>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</si>
  <si>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</si>
  <si>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</si>
  <si>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</si>
  <si>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</si>
  <si>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</si>
  <si>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</si>
  <si>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</si>
  <si>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</si>
  <si>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</si>
  <si>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</si>
  <si>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</si>
  <si>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</si>
  <si>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</si>
  <si>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</si>
  <si>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</si>
  <si>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</si>
  <si>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</si>
  <si>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</si>
  <si>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</si>
  <si>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</si>
  <si>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</si>
  <si>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</si>
  <si>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</si>
  <si>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</si>
  <si>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</si>
  <si>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</si>
  <si>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</si>
  <si>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</si>
  <si>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</si>
  <si>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</si>
  <si>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</si>
  <si>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</si>
  <si>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</si>
  <si>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</si>
  <si>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</si>
  <si>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</si>
  <si>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</si>
  <si>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</si>
  <si>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</si>
  <si>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</si>
  <si>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</si>
  <si>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</si>
  <si>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</si>
  <si>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</si>
  <si>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</si>
  <si>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</si>
  <si>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</si>
  <si>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</si>
  <si>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</si>
  <si>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</si>
  <si>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</si>
  <si>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</si>
  <si>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</si>
  <si>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</si>
  <si>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</si>
  <si>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</si>
  <si>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</si>
  <si>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</si>
  <si>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</si>
  <si>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</si>
  <si>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</si>
  <si>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</si>
  <si>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</si>
  <si>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</si>
  <si>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</si>
  <si>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</si>
  <si>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</si>
  <si>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</si>
  <si>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</si>
  <si>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</si>
  <si>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</si>
  <si>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</si>
  <si>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</si>
  <si>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</si>
  <si>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</si>
  <si>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</si>
  <si>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</si>
  <si>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</si>
  <si>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</si>
  <si>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</si>
  <si>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</si>
  <si>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</si>
  <si>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</si>
  <si>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</si>
  <si>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</si>
  <si>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</si>
  <si>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</si>
  <si>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</si>
  <si>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</si>
  <si>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</si>
  <si>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</si>
  <si>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</si>
  <si>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</si>
  <si>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</si>
  <si>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</si>
  <si>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</si>
  <si>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</si>
  <si>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</si>
  <si>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</si>
  <si>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</si>
  <si>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</si>
  <si>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</si>
  <si>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</si>
  <si>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</si>
  <si>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</si>
  <si>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</si>
  <si>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</si>
  <si>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</si>
  <si>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</si>
  <si>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</si>
  <si>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</si>
  <si>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</si>
  <si>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</si>
  <si>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</si>
  <si>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</si>
  <si>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</si>
  <si>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</si>
  <si>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</si>
  <si>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</si>
  <si>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</si>
  <si>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</si>
  <si>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</si>
  <si>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</si>
  <si>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</si>
  <si>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</si>
  <si>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</si>
  <si>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</si>
  <si>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</si>
  <si>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</si>
  <si>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</si>
  <si>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</si>
  <si>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</si>
  <si>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</si>
  <si>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</si>
  <si>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</si>
  <si>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</si>
  <si>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</si>
  <si>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</si>
  <si>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</si>
  <si>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</si>
  <si>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</si>
  <si>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</si>
  <si>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</si>
  <si>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</si>
  <si>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</si>
  <si>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</si>
  <si>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</si>
  <si>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</si>
  <si>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</si>
  <si>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</si>
  <si>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</si>
  <si>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</si>
  <si>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</si>
  <si>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</si>
  <si>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</si>
  <si>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</si>
  <si>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</si>
  <si>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</si>
  <si>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</si>
  <si>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</si>
  <si>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</si>
  <si>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</si>
  <si>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</si>
  <si>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</si>
  <si>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</si>
  <si>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</si>
  <si>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</si>
  <si>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</si>
  <si>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</si>
  <si>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</si>
  <si>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</si>
  <si>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</si>
  <si>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</si>
  <si>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</si>
  <si>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</si>
  <si>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</si>
  <si>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</si>
  <si>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</si>
  <si>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</si>
  <si>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</si>
  <si>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</si>
  <si>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</si>
  <si>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</si>
  <si>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</si>
  <si>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</si>
  <si>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</si>
  <si>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</si>
  <si>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</si>
  <si>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</si>
  <si>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</si>
  <si>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</si>
  <si>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</si>
  <si>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</si>
  <si>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</si>
  <si>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</si>
  <si>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</si>
  <si>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</si>
  <si>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</si>
  <si>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</si>
  <si>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</si>
  <si>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</si>
  <si>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</si>
  <si>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</si>
  <si>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</si>
  <si>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</si>
  <si>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</si>
  <si>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</si>
  <si>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</si>
  <si>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</si>
  <si>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</si>
  <si>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</si>
  <si>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</si>
  <si>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</si>
  <si>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</si>
  <si>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</si>
  <si>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</si>
  <si>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</si>
  <si>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</si>
  <si>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</si>
  <si>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</si>
  <si>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</si>
  <si>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</si>
  <si>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</si>
  <si>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</si>
  <si>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</si>
  <si>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</si>
  <si>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</si>
  <si>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</si>
  <si>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</si>
  <si>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</si>
  <si>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</si>
  <si>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</si>
  <si>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</si>
  <si>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</si>
  <si>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</si>
  <si>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</si>
  <si>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</si>
  <si>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</si>
  <si>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</si>
  <si>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</si>
  <si>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</si>
  <si>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</si>
  <si>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</si>
  <si>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</si>
  <si>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</si>
  <si>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</si>
  <si>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</si>
  <si>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</si>
  <si>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</si>
  <si>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</si>
  <si>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</si>
  <si>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</si>
  <si>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</si>
  <si>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</si>
  <si>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</si>
  <si>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</si>
  <si>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</si>
  <si>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</si>
  <si>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</si>
  <si>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</si>
  <si>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</si>
  <si>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</si>
  <si>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</si>
  <si>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</si>
  <si>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</si>
  <si>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</si>
  <si>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</si>
  <si>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</si>
  <si>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</si>
  <si>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</si>
  <si>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</si>
  <si>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</si>
  <si>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</si>
  <si>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</si>
  <si>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</si>
  <si>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</si>
  <si>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</si>
  <si>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</si>
  <si>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</si>
  <si>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</si>
  <si>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</si>
  <si>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</si>
  <si>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</si>
  <si>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</si>
  <si>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</si>
  <si>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</si>
  <si>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</si>
  <si>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</si>
  <si>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</si>
  <si>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</si>
  <si>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</si>
  <si>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</si>
  <si>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</si>
  <si>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</si>
  <si>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</si>
  <si>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</si>
  <si>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</si>
  <si>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</si>
  <si>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</si>
  <si>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</si>
  <si>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</si>
  <si>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</si>
  <si>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</si>
  <si>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</si>
  <si>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</si>
  <si>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</si>
  <si>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</si>
  <si>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</si>
  <si>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</si>
  <si>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</si>
  <si>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</si>
  <si>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</si>
  <si>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</si>
  <si>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</si>
  <si>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</si>
  <si>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</si>
  <si>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</si>
  <si>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</si>
  <si>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</si>
  <si>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</si>
  <si>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</si>
  <si>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</si>
  <si>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</si>
  <si>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</si>
  <si>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</si>
  <si>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</si>
  <si>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</si>
  <si>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</si>
  <si>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</si>
  <si>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</si>
  <si>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</si>
  <si>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</si>
  <si>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</si>
  <si>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</si>
  <si>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</si>
  <si>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</si>
  <si>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</si>
  <si>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</si>
  <si>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</si>
  <si>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</si>
  <si>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</si>
  <si>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</si>
  <si>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</si>
  <si>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</si>
  <si>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</si>
  <si>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</si>
  <si>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</si>
  <si>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</si>
  <si>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</si>
  <si>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</si>
  <si>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</si>
  <si>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</si>
  <si>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</si>
  <si>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</si>
  <si>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</si>
  <si>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</si>
  <si>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</si>
  <si>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</si>
  <si>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</si>
  <si>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</si>
  <si>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</si>
  <si>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</si>
  <si>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</si>
  <si>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</si>
  <si>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</si>
  <si>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</si>
  <si>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</si>
  <si>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</si>
  <si>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</si>
  <si>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</si>
  <si>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</si>
  <si>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</si>
  <si>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</si>
  <si>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</si>
  <si>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</si>
  <si>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</si>
  <si>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</si>
  <si>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</si>
  <si>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</si>
  <si>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</si>
  <si>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</si>
  <si>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</si>
  <si>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</si>
  <si>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</si>
  <si>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</si>
  <si>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</si>
  <si>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</si>
  <si>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</si>
  <si>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</si>
  <si>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</si>
  <si>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</si>
  <si>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</si>
  <si>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</si>
  <si>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</si>
  <si>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</si>
  <si>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</si>
  <si>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</si>
  <si>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</si>
  <si>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</si>
  <si>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</si>
  <si>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</si>
  <si>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</si>
  <si>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</si>
  <si>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</si>
  <si>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</si>
  <si>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</si>
  <si>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</si>
  <si>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</si>
  <si>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</si>
  <si>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</si>
  <si>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</si>
  <si>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</si>
  <si>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</si>
  <si>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</si>
  <si>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</si>
  <si>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</si>
  <si>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</si>
  <si>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</si>
  <si>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</si>
  <si>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</si>
  <si>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</si>
  <si>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</si>
  <si>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</si>
  <si>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</si>
  <si>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</si>
  <si>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</si>
  <si>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</si>
  <si>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</si>
  <si>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</si>
  <si>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</si>
  <si>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</si>
  <si>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</si>
  <si>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</si>
  <si>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</si>
  <si>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</si>
  <si>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</si>
  <si>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</si>
  <si>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</si>
  <si>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</si>
  <si>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</si>
  <si>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</si>
  <si>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</si>
  <si>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</si>
  <si>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</si>
  <si>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</si>
  <si>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</si>
  <si>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</si>
  <si>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</si>
  <si>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</si>
  <si>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</si>
  <si>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</si>
  <si>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</si>
  <si>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</si>
  <si>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</si>
  <si>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</si>
  <si>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</si>
  <si>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</si>
  <si>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</si>
  <si>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</si>
  <si>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</si>
  <si>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</si>
  <si>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</si>
  <si>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</si>
  <si>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</si>
  <si>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</si>
  <si>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</si>
  <si>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</si>
  <si>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</si>
  <si>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</si>
  <si>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</si>
  <si>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</si>
  <si>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</si>
  <si>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</si>
  <si>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</si>
  <si>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</si>
  <si>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</si>
  <si>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</si>
  <si>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</si>
  <si>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</si>
  <si>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</si>
  <si>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</si>
  <si>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</si>
  <si>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</si>
  <si>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</si>
  <si>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</si>
  <si>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</si>
  <si>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</si>
  <si>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</si>
  <si>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</si>
  <si>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</si>
  <si>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</si>
  <si>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</si>
  <si>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</si>
  <si>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</si>
  <si>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</si>
  <si>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</si>
  <si>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</si>
  <si>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</si>
  <si>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</si>
  <si>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</si>
  <si>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</si>
  <si>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</si>
  <si>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</si>
  <si>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</si>
  <si>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</si>
  <si>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</si>
  <si>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</si>
  <si>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</si>
  <si>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</si>
  <si>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</si>
  <si>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</si>
  <si>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</si>
  <si>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</si>
  <si>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</si>
  <si>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</si>
  <si>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</si>
  <si>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</si>
  <si>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</si>
  <si>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</si>
  <si>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</si>
  <si>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</si>
  <si>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</si>
  <si>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</si>
  <si>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</si>
  <si>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</si>
  <si>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</si>
  <si>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</si>
  <si>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</si>
  <si>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</si>
  <si>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</si>
  <si>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</si>
  <si>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</si>
  <si>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</si>
  <si>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</si>
  <si>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</si>
  <si>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</si>
  <si>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</si>
  <si>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</si>
  <si>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</si>
  <si>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</si>
  <si>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</si>
  <si>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</si>
  <si>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</si>
  <si>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</si>
  <si>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</si>
  <si>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</si>
  <si>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</si>
  <si>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</si>
  <si>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</si>
  <si>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</si>
  <si>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</si>
  <si>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</si>
  <si>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</si>
  <si>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</si>
  <si>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</si>
  <si>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</si>
  <si>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</si>
  <si>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</si>
  <si>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</si>
  <si>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</si>
  <si>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</si>
  <si>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</si>
  <si>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</si>
  <si>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</si>
  <si>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</si>
  <si>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</si>
  <si>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</si>
  <si>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</si>
  <si>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</si>
  <si>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</si>
  <si>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</si>
  <si>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</si>
  <si>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</si>
  <si>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</si>
  <si>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</si>
  <si>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</si>
  <si>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</si>
  <si>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</si>
  <si>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</si>
  <si>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</si>
  <si>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</si>
  <si>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</si>
  <si>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</si>
  <si>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</si>
  <si>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</si>
  <si>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</si>
  <si>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</si>
  <si>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</si>
  <si>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</si>
  <si>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</si>
  <si>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</si>
  <si>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</si>
  <si>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</si>
  <si>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</si>
  <si>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</si>
  <si>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</si>
  <si>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</si>
  <si>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</si>
  <si>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</si>
  <si>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</si>
  <si>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</si>
  <si>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</si>
  <si>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</si>
  <si>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</si>
  <si>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</si>
  <si>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</si>
  <si>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</si>
  <si>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</si>
  <si>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</si>
  <si>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</si>
  <si>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</si>
  <si>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</si>
  <si>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</si>
  <si>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</si>
  <si>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</si>
  <si>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</si>
  <si>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</si>
  <si>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</si>
  <si>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</si>
  <si>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</si>
  <si>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</si>
  <si>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</si>
  <si>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</si>
  <si>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</si>
  <si>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</si>
  <si>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</si>
  <si>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</si>
  <si>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</si>
  <si>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</si>
  <si>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</si>
  <si>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</si>
  <si>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</si>
  <si>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</si>
  <si>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</si>
  <si>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</si>
  <si>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</si>
  <si>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</si>
  <si>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</si>
  <si>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</si>
  <si>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</si>
  <si>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</si>
  <si>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</si>
  <si>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</si>
  <si>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</si>
  <si>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</si>
  <si>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</si>
  <si>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</si>
  <si>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</si>
  <si>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</si>
  <si>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</si>
  <si>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</si>
  <si>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</si>
  <si>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</si>
  <si>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</si>
  <si>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</si>
  <si>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</si>
  <si>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</si>
  <si>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</si>
  <si>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</si>
  <si>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</si>
  <si>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</si>
  <si>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</si>
  <si>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</si>
  <si>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</si>
  <si>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</si>
  <si>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</si>
  <si>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</si>
  <si>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</si>
  <si>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</si>
  <si>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</si>
  <si>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</si>
  <si>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</si>
  <si>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</si>
  <si>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</si>
  <si>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</si>
  <si>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</si>
  <si>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</si>
  <si>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</si>
  <si>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</si>
  <si>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</si>
  <si>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</si>
  <si>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</si>
  <si>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</si>
  <si>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</si>
  <si>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</si>
  <si>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</si>
  <si>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</si>
  <si>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</si>
  <si>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</si>
  <si>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</si>
  <si>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</si>
  <si>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</si>
  <si>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</si>
  <si>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</si>
  <si>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</si>
  <si>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</si>
  <si>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</si>
  <si>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</si>
  <si>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</si>
  <si>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</si>
  <si>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</si>
  <si>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</si>
  <si>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</si>
  <si>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</si>
  <si>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</si>
  <si>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</si>
  <si>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</si>
  <si>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</si>
  <si>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</si>
  <si>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</si>
  <si>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</si>
  <si>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</si>
  <si>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</si>
  <si>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</si>
  <si>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</si>
  <si>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</si>
  <si>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</si>
  <si>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</si>
  <si>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</si>
  <si>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</si>
  <si>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</si>
  <si>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</si>
  <si>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</si>
  <si>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</si>
  <si>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</si>
  <si>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</si>
  <si>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</si>
  <si>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</si>
  <si>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</si>
  <si>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</si>
  <si>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</si>
  <si>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</si>
  <si>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</si>
  <si>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</si>
  <si>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</si>
  <si>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</si>
  <si>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</si>
  <si>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</si>
  <si>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</si>
  <si>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</si>
  <si>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</si>
  <si>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</si>
  <si>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</si>
  <si>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</si>
  <si>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</si>
  <si>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</si>
  <si>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</si>
  <si>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</si>
  <si>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</si>
  <si>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</si>
  <si>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</si>
  <si>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</si>
  <si>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</si>
  <si>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</si>
  <si>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</si>
  <si>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</si>
  <si>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</si>
  <si>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</si>
  <si>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</si>
  <si>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</si>
  <si>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</si>
  <si>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</si>
  <si>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</si>
  <si>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</si>
  <si>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</si>
  <si>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</si>
  <si>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</si>
  <si>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</si>
  <si>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</si>
  <si>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</si>
  <si>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</si>
  <si>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</si>
  <si>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</si>
  <si>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</si>
  <si>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</si>
  <si>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</si>
  <si>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</si>
  <si>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</si>
  <si>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</si>
  <si>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</si>
  <si>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</si>
  <si>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</si>
  <si>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</si>
  <si>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</si>
  <si>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</si>
  <si>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</si>
  <si>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</si>
  <si>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</si>
  <si>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</si>
  <si>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</si>
  <si>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</si>
  <si>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</si>
  <si>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</si>
  <si>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</si>
  <si>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</si>
  <si>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</si>
  <si>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</si>
  <si>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</si>
  <si>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</si>
  <si>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</si>
  <si>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</si>
  <si>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</si>
  <si>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</si>
  <si>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</si>
  <si>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</si>
  <si>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</si>
  <si>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</si>
  <si>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</si>
  <si>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</si>
  <si>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</si>
  <si>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</si>
  <si>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</si>
  <si>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</si>
  <si>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</si>
  <si>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</si>
  <si>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</si>
  <si>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</si>
  <si>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</si>
  <si>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</si>
  <si>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</si>
  <si>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</si>
  <si>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</si>
  <si>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</si>
  <si>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</si>
  <si>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</si>
  <si>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</si>
  <si>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</si>
  <si>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</si>
  <si>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</si>
  <si>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</si>
  <si>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</si>
  <si>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</si>
  <si>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</si>
  <si>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</si>
  <si>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</si>
  <si>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</si>
  <si>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</si>
  <si>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</si>
  <si>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</si>
  <si>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</si>
  <si>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</si>
  <si>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</si>
  <si>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</si>
  <si>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</si>
  <si>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</si>
  <si>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</si>
  <si>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</si>
  <si>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</si>
  <si>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</si>
  <si>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</si>
  <si>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</si>
  <si>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</si>
  <si>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</si>
  <si>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</si>
  <si>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</si>
  <si>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</si>
  <si>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</si>
  <si>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</si>
  <si>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</si>
  <si>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</si>
  <si>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</si>
  <si>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</si>
  <si>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</si>
  <si>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</si>
  <si>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</si>
  <si>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</si>
  <si>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</si>
  <si>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</si>
  <si>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</si>
  <si>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</si>
  <si>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</si>
  <si>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</si>
  <si>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</si>
  <si>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</si>
  <si>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</si>
  <si>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</si>
  <si>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</si>
  <si>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</si>
  <si>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</si>
  <si>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</si>
  <si>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</si>
  <si>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</si>
  <si>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</si>
  <si>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</si>
  <si>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</si>
  <si>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</si>
  <si>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</si>
  <si>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</si>
  <si>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</si>
  <si>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</si>
  <si>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</si>
  <si>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</si>
  <si>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</si>
  <si>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</si>
  <si>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</si>
  <si>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</si>
  <si>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</si>
  <si>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</si>
  <si>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</si>
  <si>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</si>
  <si>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</si>
  <si>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</si>
  <si>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</si>
  <si>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</si>
  <si>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</si>
  <si>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</si>
  <si>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</si>
  <si>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</si>
  <si>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</si>
  <si>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</si>
  <si>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</si>
  <si>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</si>
  <si>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</si>
  <si>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</si>
  <si>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</si>
  <si>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</si>
  <si>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</si>
  <si>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</si>
  <si>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</si>
  <si>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</si>
  <si>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</si>
  <si>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</si>
  <si>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</si>
  <si>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</si>
  <si>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</si>
  <si>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</si>
  <si>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</si>
  <si>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</si>
  <si>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</si>
  <si>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</si>
  <si>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</si>
  <si>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</si>
  <si>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</si>
  <si>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</si>
  <si>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</si>
  <si>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</si>
  <si>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</si>
  <si>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</si>
  <si>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</si>
  <si>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</si>
  <si>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</si>
  <si>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</si>
  <si>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</si>
  <si>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</si>
  <si>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</si>
  <si>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</si>
  <si>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</si>
  <si>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</si>
  <si>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</si>
  <si>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</si>
  <si>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</si>
  <si>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</si>
  <si>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</si>
  <si>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</si>
  <si>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</si>
  <si>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</si>
  <si>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</si>
  <si>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</si>
  <si>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</si>
  <si>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</si>
  <si>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</si>
  <si>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</si>
  <si>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</si>
  <si>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</si>
  <si>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</si>
  <si>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</si>
  <si>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</si>
  <si>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</si>
  <si>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</si>
  <si>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</si>
  <si>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</si>
  <si>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</si>
  <si>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</si>
  <si>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</si>
  <si>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</si>
  <si>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</si>
  <si>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</si>
  <si>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</si>
  <si>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</si>
  <si>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</si>
  <si>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</si>
  <si>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</si>
  <si>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</si>
  <si>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</si>
  <si>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</si>
  <si>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</si>
  <si>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</si>
  <si>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</si>
  <si>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</si>
  <si>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</si>
  <si>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</si>
  <si>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</si>
  <si>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</si>
  <si>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</si>
  <si>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</si>
  <si>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</si>
  <si>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</si>
  <si>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</si>
  <si>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</si>
  <si>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</si>
  <si>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</si>
  <si>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</si>
  <si>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</si>
  <si>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</si>
  <si>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</si>
  <si>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</si>
  <si>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</si>
  <si>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</si>
  <si>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</si>
  <si>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</si>
  <si>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</si>
  <si>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</si>
  <si>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</si>
  <si>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</si>
  <si>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</si>
  <si>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</si>
  <si>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</si>
  <si>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</si>
  <si>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</si>
  <si>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</si>
  <si>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</si>
  <si>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</si>
  <si>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</si>
  <si>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</si>
  <si>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</si>
  <si>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</si>
  <si>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</si>
  <si>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</si>
  <si>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</si>
  <si>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</si>
  <si>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</si>
  <si>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</si>
  <si>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</si>
  <si>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</si>
  <si>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</si>
  <si>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</si>
  <si>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</si>
  <si>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</si>
  <si>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</si>
  <si>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</si>
  <si>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</si>
  <si>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</si>
  <si>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</si>
  <si>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</si>
  <si>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</si>
  <si>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</si>
  <si>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</si>
  <si>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</si>
  <si>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</si>
  <si>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</si>
  <si>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</si>
  <si>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</si>
  <si>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</si>
  <si>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</si>
  <si>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</si>
  <si>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</si>
  <si>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</si>
  <si>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</si>
  <si>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</si>
  <si>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</si>
  <si>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</si>
  <si>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</si>
  <si>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</si>
  <si>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</si>
  <si>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</si>
  <si>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</si>
  <si>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</si>
  <si>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</si>
  <si>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</si>
  <si>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</si>
  <si>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</si>
  <si>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</si>
  <si>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</si>
  <si>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</si>
  <si>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</si>
  <si>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</si>
  <si>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</si>
  <si>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</si>
  <si>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</si>
  <si>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</si>
  <si>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</si>
  <si>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</si>
  <si>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</si>
  <si>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</si>
  <si>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</si>
  <si>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</si>
  <si>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</si>
  <si>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</si>
  <si>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</si>
  <si>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</si>
  <si>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</si>
  <si>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</si>
  <si>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</si>
  <si>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</si>
  <si>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</si>
  <si>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</si>
  <si>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</si>
  <si>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</si>
  <si>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</si>
  <si>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</si>
  <si>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</si>
  <si>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</si>
  <si>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</si>
  <si>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</si>
  <si>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</si>
  <si>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</si>
  <si>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</si>
  <si>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</si>
  <si>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</si>
  <si>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</si>
  <si>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</si>
  <si>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</si>
  <si>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</si>
  <si>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</si>
  <si>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</si>
  <si>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</si>
  <si>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</si>
  <si>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</si>
  <si>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</si>
  <si>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</si>
  <si>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</si>
  <si>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</si>
  <si>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</si>
  <si>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</si>
  <si>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</si>
  <si>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</si>
  <si>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</si>
  <si>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</si>
  <si>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</si>
  <si>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</si>
  <si>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</si>
  <si>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</si>
  <si>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</si>
  <si>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</si>
  <si>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</si>
  <si>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</si>
  <si>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</si>
  <si>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</si>
  <si>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</si>
  <si>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</si>
  <si>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</si>
  <si>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</si>
  <si>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</si>
  <si>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</si>
  <si>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</si>
  <si>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</si>
  <si>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</si>
  <si>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</si>
  <si>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</si>
  <si>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</si>
  <si>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</si>
  <si>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</si>
  <si>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</si>
  <si>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</si>
  <si>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</si>
  <si>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</si>
  <si>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</si>
  <si>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</si>
  <si>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</si>
  <si>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</si>
  <si>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</si>
  <si>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</si>
  <si>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</si>
  <si>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</si>
  <si>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</si>
  <si>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</si>
  <si>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</si>
  <si>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</si>
  <si>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</si>
  <si>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</si>
  <si>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</si>
  <si>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</si>
  <si>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</si>
  <si>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</si>
  <si>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</si>
  <si>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</si>
  <si>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</si>
  <si>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</si>
  <si>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</si>
  <si>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</si>
  <si>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</si>
  <si>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</si>
  <si>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</si>
  <si>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</si>
  <si>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</si>
  <si>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</si>
  <si>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</si>
  <si>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</si>
  <si>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</si>
  <si>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</si>
  <si>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</si>
  <si>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</si>
  <si>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</si>
  <si>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</si>
  <si>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</si>
  <si>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</si>
  <si>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</si>
  <si>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</si>
  <si>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</si>
  <si>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</si>
  <si>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</si>
  <si>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</si>
  <si>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</si>
  <si>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</si>
  <si>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</si>
  <si>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</si>
  <si>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</si>
  <si>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</si>
  <si>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</si>
  <si>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</si>
  <si>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</si>
  <si>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</si>
  <si>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</si>
  <si>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</si>
  <si>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</si>
  <si>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</si>
  <si>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</si>
  <si>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</si>
  <si>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</si>
  <si>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</si>
  <si>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</si>
  <si>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</si>
  <si>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</si>
  <si>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</si>
  <si>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</si>
  <si>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</si>
  <si>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</si>
  <si>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</si>
  <si>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</si>
  <si>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</si>
  <si>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</si>
  <si>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</si>
  <si>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</si>
  <si>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</si>
  <si>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</si>
  <si>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</si>
  <si>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</si>
  <si>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</si>
  <si>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</si>
  <si>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</si>
  <si>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</si>
  <si>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</si>
  <si>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</si>
  <si>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</si>
  <si>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</si>
  <si>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</si>
  <si>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</si>
  <si>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</si>
  <si>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</si>
  <si>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</si>
  <si>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</si>
  <si>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</si>
  <si>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</si>
  <si>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</si>
  <si>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</si>
  <si>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</si>
  <si>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</si>
  <si>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</si>
  <si>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</si>
  <si>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</si>
  <si>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</si>
  <si>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</si>
  <si>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</si>
  <si>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</si>
  <si>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</si>
  <si>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</si>
  <si>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</si>
  <si>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</si>
  <si>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</si>
  <si>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</si>
  <si>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</si>
  <si>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</si>
  <si>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</si>
  <si>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</si>
  <si>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</si>
  <si>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</si>
  <si>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</si>
  <si>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</si>
  <si>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</si>
  <si>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</si>
  <si>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</si>
  <si>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</si>
  <si>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</si>
  <si>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</si>
  <si>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</si>
  <si>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</si>
  <si>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</si>
  <si>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</si>
  <si>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</si>
  <si>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</si>
  <si>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</si>
  <si>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</si>
  <si>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</si>
  <si>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</si>
  <si>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</si>
  <si>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</si>
  <si>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</si>
  <si>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</si>
  <si>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</si>
  <si>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</si>
  <si>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</si>
  <si>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</si>
  <si>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</si>
  <si>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</si>
  <si>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</si>
  <si>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</si>
  <si>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</si>
  <si>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</si>
  <si>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</si>
  <si>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</si>
  <si>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</si>
  <si>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</si>
  <si>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</si>
  <si>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</si>
  <si>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</si>
  <si>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</si>
  <si>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</si>
  <si>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</si>
  <si>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</si>
  <si>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</si>
  <si>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</si>
  <si>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</si>
  <si>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</si>
  <si>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</si>
  <si>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</si>
  <si>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</si>
  <si>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</si>
  <si>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</si>
  <si>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</si>
  <si>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</si>
  <si>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</si>
  <si>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</si>
  <si>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</si>
  <si>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</si>
  <si>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</si>
  <si>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</si>
  <si>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</si>
  <si>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</si>
  <si>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</si>
  <si>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</si>
  <si>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</si>
  <si>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</si>
  <si>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</si>
  <si>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</si>
  <si>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</si>
  <si>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</si>
  <si>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</si>
  <si>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</si>
  <si>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</si>
  <si>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</si>
  <si>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</si>
  <si>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</si>
  <si>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</si>
  <si>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</si>
  <si>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</si>
  <si>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</si>
  <si>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</si>
  <si>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</si>
  <si>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</si>
  <si>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</si>
  <si>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</si>
  <si>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</si>
  <si>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</si>
  <si>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</si>
  <si>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</si>
  <si>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</si>
  <si>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</si>
  <si>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</si>
  <si>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</si>
  <si>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</si>
  <si>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</si>
  <si>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</si>
  <si>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</si>
  <si>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</si>
  <si>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</si>
  <si>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</si>
  <si>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</si>
  <si>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</si>
  <si>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</si>
  <si>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</si>
  <si>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</si>
  <si>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</si>
  <si>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</si>
  <si>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</si>
  <si>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</si>
  <si>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</si>
  <si>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</si>
  <si>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</si>
  <si>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</si>
  <si>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</si>
  <si>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</si>
  <si>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</si>
  <si>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</si>
  <si>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</si>
  <si>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</si>
  <si>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</si>
  <si>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</si>
  <si>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</si>
  <si>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</si>
  <si>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</si>
  <si>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</si>
  <si>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</si>
  <si>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</si>
  <si>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</si>
  <si>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</si>
  <si>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</si>
  <si>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</si>
  <si>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</si>
  <si>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</si>
  <si>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</si>
  <si>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</si>
  <si>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</si>
  <si>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</si>
  <si>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</si>
  <si>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</si>
  <si>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</si>
  <si>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</si>
  <si>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</si>
  <si>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</si>
  <si>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</si>
  <si>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</si>
  <si>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</si>
  <si>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</si>
  <si>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</si>
  <si>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</si>
  <si>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</si>
  <si>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</si>
  <si>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</si>
  <si>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</si>
  <si>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</si>
  <si>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</si>
  <si>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</si>
  <si>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</si>
  <si>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</si>
  <si>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</si>
  <si>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</si>
  <si>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</si>
  <si>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</si>
  <si>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</si>
  <si>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</si>
  <si>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</si>
  <si>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</si>
  <si>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</si>
  <si>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</si>
  <si>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</si>
  <si>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</si>
  <si>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</si>
  <si>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</si>
  <si>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</si>
  <si>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</si>
  <si>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</si>
  <si>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</si>
  <si>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</si>
  <si>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</si>
  <si>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</si>
  <si>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</si>
  <si>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</si>
  <si>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</si>
  <si>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</si>
  <si>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</si>
  <si>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</si>
  <si>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</si>
  <si>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</si>
  <si>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</si>
  <si>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</si>
  <si>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</si>
  <si>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</si>
  <si>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</si>
  <si>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</si>
  <si>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</si>
  <si>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</si>
  <si>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</si>
  <si>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</si>
  <si>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</si>
  <si>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</si>
  <si>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</si>
  <si>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</si>
  <si>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</si>
  <si>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</si>
  <si>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</si>
  <si>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</si>
  <si>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</si>
  <si>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</si>
  <si>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</si>
  <si>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</si>
  <si>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</si>
  <si>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</si>
  <si>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</si>
  <si>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</si>
  <si>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</si>
  <si>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</si>
  <si>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</si>
  <si>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</si>
  <si>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</si>
  <si>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</si>
  <si>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</si>
  <si>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</si>
  <si>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</si>
  <si>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</si>
  <si>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</si>
  <si>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</si>
  <si>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</si>
  <si>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</si>
  <si>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</si>
  <si>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</si>
  <si>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</si>
  <si>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</si>
  <si>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</si>
  <si>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</si>
  <si>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</si>
  <si>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</si>
  <si>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</si>
  <si>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</si>
  <si>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</si>
  <si>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</si>
  <si>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</si>
  <si>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</si>
  <si>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</si>
  <si>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</si>
  <si>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</si>
  <si>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</si>
  <si>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</si>
  <si>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</si>
  <si>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</si>
  <si>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</si>
  <si>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</si>
  <si>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</si>
  <si>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</si>
  <si>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</si>
  <si>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</si>
  <si>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</si>
  <si>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</si>
  <si>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</si>
  <si>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</si>
  <si>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</si>
  <si>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</si>
  <si>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</si>
  <si>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</si>
  <si>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</si>
  <si>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</si>
  <si>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</si>
  <si>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</si>
  <si>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</si>
  <si>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</si>
  <si>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</si>
  <si>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</si>
  <si>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</si>
  <si>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</si>
  <si>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</si>
  <si>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</si>
  <si>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</si>
  <si>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</si>
  <si>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</si>
  <si>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</si>
  <si>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</si>
  <si>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</si>
  <si>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</si>
  <si>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</si>
  <si>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</si>
  <si>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</si>
  <si>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</si>
  <si>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</si>
  <si>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</si>
  <si>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</si>
  <si>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</si>
  <si>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</si>
  <si>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</si>
  <si>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</si>
  <si>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</si>
  <si>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</si>
  <si>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</si>
  <si>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</si>
  <si>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</si>
  <si>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</si>
  <si>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</si>
  <si>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</si>
  <si>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</si>
  <si>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</si>
  <si>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</si>
  <si>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</si>
  <si>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</si>
  <si>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</si>
  <si>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</si>
  <si>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</si>
  <si>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</si>
  <si>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</si>
  <si>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</si>
  <si>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</si>
  <si>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</si>
  <si>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</si>
  <si>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</si>
  <si>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</si>
  <si>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</si>
  <si>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</si>
  <si>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</si>
  <si>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</si>
  <si>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</si>
  <si>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</si>
  <si>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</si>
  <si>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</si>
  <si>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</si>
  <si>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</si>
  <si>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</si>
  <si>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</si>
  <si>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</si>
  <si>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</si>
  <si>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</si>
  <si>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</si>
  <si>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</si>
  <si>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</si>
  <si>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</si>
  <si>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</si>
  <si>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</si>
  <si>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</si>
  <si>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</si>
  <si>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</si>
  <si>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</si>
  <si>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</si>
  <si>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</si>
  <si>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</si>
  <si>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</si>
  <si>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</si>
  <si>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</si>
  <si>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</si>
  <si>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</si>
  <si>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</si>
  <si>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</si>
  <si>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</si>
  <si>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</si>
  <si>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</si>
  <si>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</si>
  <si>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</si>
  <si>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</si>
  <si>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</si>
  <si>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</si>
  <si>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</si>
  <si>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</si>
  <si>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</si>
  <si>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</si>
  <si>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</si>
  <si>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</si>
  <si>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</si>
  <si>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</si>
  <si>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</si>
  <si>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</si>
  <si>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</si>
  <si>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</si>
  <si>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</si>
  <si>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</si>
  <si>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</si>
  <si>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</si>
  <si>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</si>
  <si>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</si>
  <si>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</si>
  <si>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</si>
  <si>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</si>
  <si>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</si>
  <si>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</si>
  <si>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</si>
  <si>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</si>
  <si>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</si>
  <si>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</si>
  <si>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</si>
  <si>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</si>
  <si>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</si>
  <si>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</si>
  <si>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</si>
  <si>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</si>
  <si>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</si>
  <si>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</si>
  <si>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</si>
  <si>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</si>
  <si>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</si>
  <si>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</si>
  <si>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</si>
  <si>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</si>
  <si>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</si>
  <si>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</si>
  <si>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</si>
  <si>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</si>
  <si>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</si>
  <si>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</si>
  <si>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</si>
  <si>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</si>
  <si>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</si>
  <si>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</si>
  <si>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</si>
  <si>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</si>
  <si>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</si>
  <si>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</si>
  <si>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</si>
  <si>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</si>
  <si>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</si>
  <si>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</si>
  <si>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</si>
  <si>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</si>
  <si>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</si>
  <si>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</si>
  <si>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</si>
  <si>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</si>
  <si>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</si>
  <si>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</si>
  <si>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</si>
  <si>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</si>
  <si>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</si>
  <si>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</si>
  <si>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</si>
  <si>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</si>
  <si>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</si>
  <si>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</si>
  <si>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</si>
  <si>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</si>
  <si>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</si>
  <si>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</si>
  <si>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</si>
  <si>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</si>
  <si>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</si>
  <si>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</si>
  <si>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</si>
  <si>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</si>
  <si>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</si>
  <si>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</si>
  <si>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</si>
  <si>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</si>
  <si>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</si>
  <si>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</si>
  <si>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</si>
  <si>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</si>
  <si>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</si>
  <si>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</si>
  <si>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</si>
  <si>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</si>
  <si>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</si>
  <si>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</si>
  <si>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</si>
  <si>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</si>
  <si>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</si>
  <si>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</si>
  <si>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</si>
  <si>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</si>
  <si>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</si>
  <si>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</si>
  <si>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</si>
  <si>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</si>
  <si>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</si>
  <si>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</si>
  <si>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</si>
  <si>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</si>
  <si>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</si>
  <si>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</si>
  <si>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</si>
  <si>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</si>
  <si>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</si>
  <si>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</si>
  <si>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</si>
  <si>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</si>
  <si>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</si>
  <si>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</si>
  <si>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</si>
  <si>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</si>
  <si>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</si>
  <si>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</si>
  <si>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</si>
  <si>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</si>
  <si>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</si>
  <si>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</si>
  <si>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</si>
  <si>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</si>
  <si>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</si>
  <si>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</si>
  <si>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</si>
  <si>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</si>
  <si>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</si>
  <si>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</si>
  <si>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</si>
  <si>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</si>
  <si>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</si>
  <si>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</si>
  <si>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</si>
  <si>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</si>
  <si>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</si>
  <si>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</si>
  <si>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</si>
  <si>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</si>
  <si>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</si>
  <si>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</si>
  <si>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</si>
  <si>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</si>
  <si>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</si>
  <si>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</si>
  <si>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</si>
  <si>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</si>
  <si>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</si>
  <si>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</si>
  <si>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</si>
  <si>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</si>
  <si>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</si>
  <si>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</si>
  <si>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</si>
  <si>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</si>
  <si>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</si>
  <si>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</si>
  <si>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</si>
  <si>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</si>
  <si>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</si>
  <si>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</si>
  <si>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</si>
  <si>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</si>
  <si>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</si>
  <si>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</si>
  <si>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</si>
  <si>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</si>
  <si>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</si>
  <si>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</si>
  <si>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</si>
  <si>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</si>
  <si>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</si>
  <si>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</si>
  <si>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</si>
  <si>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</si>
  <si>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</si>
  <si>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</si>
  <si>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</si>
  <si>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</si>
  <si>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</si>
  <si>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</si>
  <si>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</si>
  <si>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</si>
  <si>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</si>
  <si>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</si>
  <si>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</si>
  <si>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</si>
  <si>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</si>
  <si>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</si>
  <si>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</si>
  <si>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</si>
  <si>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</si>
  <si>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</si>
  <si>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</si>
  <si>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</si>
  <si>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</si>
  <si>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</si>
  <si>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</si>
  <si>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</si>
  <si>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</si>
  <si>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</si>
  <si>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</si>
  <si>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</si>
  <si>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</si>
  <si>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</si>
  <si>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</si>
  <si>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</si>
  <si>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</si>
  <si>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</si>
  <si>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</si>
  <si>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</si>
  <si>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</si>
  <si>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</si>
  <si>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</si>
  <si>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</si>
  <si>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</si>
  <si>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</si>
  <si>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</si>
  <si>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</si>
  <si>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</si>
  <si>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</si>
  <si>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</si>
  <si>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</si>
  <si>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</si>
  <si>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</si>
  <si>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</si>
  <si>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</si>
  <si>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</si>
  <si>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</si>
  <si>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</si>
  <si>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</si>
  <si>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</si>
  <si>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</si>
  <si>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</si>
  <si>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</si>
  <si>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</si>
  <si>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</si>
  <si>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</si>
  <si>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</si>
  <si>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</si>
  <si>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</si>
  <si>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</si>
  <si>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</si>
  <si>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</si>
  <si>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</si>
  <si>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</si>
  <si>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</si>
  <si>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</si>
  <si>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</si>
  <si>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</si>
  <si>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</si>
  <si>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</si>
  <si>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</si>
  <si>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</si>
  <si>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</si>
  <si>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</si>
  <si>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</si>
  <si>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</si>
  <si>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</si>
  <si>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</si>
  <si>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</si>
  <si>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</si>
  <si>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</si>
  <si>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</si>
  <si>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</si>
  <si>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</si>
  <si>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</si>
  <si>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</si>
  <si>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</si>
  <si>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</si>
  <si>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</si>
  <si>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</si>
  <si>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</si>
  <si>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</si>
  <si>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</si>
  <si>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</si>
  <si>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</si>
  <si>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</si>
  <si>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</si>
  <si>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</si>
  <si>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</si>
  <si>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</si>
  <si>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</si>
  <si>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</si>
  <si>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</si>
  <si>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</si>
  <si>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</si>
  <si>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</si>
  <si>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</si>
  <si>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</si>
  <si>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</si>
  <si>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</si>
  <si>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</si>
  <si>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</si>
  <si>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</si>
  <si>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</si>
  <si>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</si>
  <si>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</si>
  <si>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</si>
  <si>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</si>
  <si>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</si>
  <si>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</si>
  <si>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</si>
  <si>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</si>
  <si>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</si>
  <si>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</si>
  <si>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</si>
  <si>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</si>
  <si>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</si>
  <si>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</si>
  <si>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</si>
  <si>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</si>
  <si>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</si>
  <si>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</si>
  <si>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</si>
  <si>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</si>
  <si>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</si>
  <si>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</si>
  <si>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</si>
  <si>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</si>
  <si>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</si>
  <si>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</si>
  <si>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</si>
  <si>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</si>
  <si>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</si>
  <si>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</si>
  <si>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</si>
  <si>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</si>
  <si>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</si>
  <si>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</si>
  <si>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</si>
  <si>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</si>
  <si>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</si>
  <si>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</si>
  <si>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</si>
  <si>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</si>
  <si>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</si>
  <si>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</si>
  <si>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</si>
  <si>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</si>
  <si>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</si>
  <si>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</si>
  <si>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</si>
  <si>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</si>
  <si>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</si>
  <si>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</si>
  <si>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</si>
  <si>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</si>
  <si>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</si>
  <si>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</si>
  <si>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</si>
  <si>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</si>
  <si>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</si>
  <si>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</si>
  <si>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</si>
  <si>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</si>
  <si>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</si>
  <si>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</si>
  <si>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</si>
  <si>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</si>
  <si>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</si>
  <si>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</si>
  <si>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</si>
  <si>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</si>
  <si>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</si>
  <si>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</si>
  <si>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</si>
  <si>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</si>
  <si>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</si>
  <si>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</si>
  <si>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</si>
  <si>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</si>
  <si>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</si>
  <si>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</si>
  <si>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</si>
  <si>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</si>
  <si>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</si>
  <si>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</si>
  <si>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</si>
  <si>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</si>
  <si>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</si>
  <si>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</si>
  <si>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</si>
  <si>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</si>
  <si>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</si>
  <si>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</si>
  <si>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</si>
  <si>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</si>
  <si>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</si>
  <si>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</si>
  <si>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</si>
  <si>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</si>
  <si>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</si>
  <si>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</si>
  <si>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</si>
  <si>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</si>
  <si>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</si>
  <si>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</si>
  <si>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</si>
  <si>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</si>
  <si>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</si>
  <si>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</si>
  <si>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</si>
  <si>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</si>
  <si>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</si>
  <si>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</si>
  <si>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</si>
  <si>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</si>
  <si>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</si>
  <si>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</si>
  <si>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</si>
  <si>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</si>
  <si>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</si>
  <si>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</si>
  <si>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</si>
  <si>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</si>
  <si>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</si>
  <si>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</si>
  <si>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</si>
  <si>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</si>
  <si>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</si>
  <si>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</si>
  <si>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</si>
  <si>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</si>
  <si>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</si>
  <si>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</si>
  <si>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</si>
  <si>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</si>
  <si>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</si>
  <si>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</si>
  <si>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</si>
  <si>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</si>
  <si>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</si>
  <si>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</si>
  <si>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</si>
  <si>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</si>
  <si>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</si>
  <si>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</si>
  <si>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</si>
  <si>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</si>
  <si>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</si>
  <si>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</si>
  <si>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</si>
  <si>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</si>
  <si>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</si>
  <si>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</si>
  <si>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</si>
  <si>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</si>
  <si>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</si>
  <si>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</si>
  <si>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</si>
  <si>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</si>
  <si>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</si>
  <si>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</si>
  <si>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</si>
  <si>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</si>
  <si>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</si>
  <si>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</si>
  <si>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</si>
  <si>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</si>
  <si>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</si>
  <si>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</si>
  <si>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</si>
  <si>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</si>
  <si>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</si>
  <si>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</si>
  <si>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</si>
  <si>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</si>
  <si>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</si>
  <si>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</si>
  <si>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</si>
  <si>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</si>
  <si>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</si>
  <si>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</si>
  <si>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</si>
  <si>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</si>
  <si>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</si>
  <si>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</si>
  <si>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</si>
  <si>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</si>
  <si>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</si>
  <si>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</si>
  <si>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</si>
  <si>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</si>
  <si>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</si>
  <si>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</si>
  <si>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</si>
  <si>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</si>
  <si>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</si>
  <si>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</si>
  <si>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</si>
  <si>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</si>
  <si>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</si>
  <si>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</si>
  <si>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</si>
  <si>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</si>
  <si>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</si>
  <si>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</si>
  <si>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</si>
  <si>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</si>
  <si>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</si>
  <si>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</si>
  <si>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</si>
  <si>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</si>
  <si>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</si>
  <si>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</si>
  <si>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</si>
  <si>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</si>
  <si>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</si>
  <si>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</si>
  <si>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</si>
  <si>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</si>
  <si>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</si>
  <si>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</si>
  <si>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</si>
  <si>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</si>
  <si>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</si>
  <si>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</si>
  <si>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</si>
  <si>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</si>
  <si>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</si>
  <si>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</si>
  <si>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</si>
  <si>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</si>
  <si>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</si>
  <si>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</si>
  <si>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</si>
  <si>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</si>
  <si>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</si>
  <si>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</si>
  <si>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</si>
  <si>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</si>
  <si>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</si>
  <si>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</si>
  <si>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</si>
  <si>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</si>
  <si>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</si>
  <si>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</si>
  <si>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</si>
  <si>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</si>
  <si>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</si>
  <si>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</si>
  <si>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</si>
  <si>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</si>
  <si>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</si>
  <si>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</si>
  <si>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</si>
  <si>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</si>
  <si>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</si>
  <si>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</si>
  <si>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</si>
  <si>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</si>
  <si>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</si>
  <si>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</si>
  <si>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</si>
  <si>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</si>
  <si>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</si>
  <si>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</si>
  <si>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</si>
  <si>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</si>
  <si>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</si>
  <si>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</si>
  <si>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</si>
  <si>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</si>
  <si>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</si>
  <si>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</si>
  <si>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</si>
  <si>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</si>
  <si>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</si>
  <si>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</si>
  <si>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</si>
  <si>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</si>
  <si>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</si>
  <si>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</si>
  <si>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</si>
  <si>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</si>
  <si>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</si>
  <si>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</si>
  <si>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</si>
  <si>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</si>
  <si>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</si>
  <si>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</si>
  <si>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</si>
  <si>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</si>
  <si>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</si>
  <si>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</si>
  <si>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</si>
  <si>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</si>
  <si>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</si>
  <si>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</si>
  <si>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</si>
  <si>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</si>
  <si>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</si>
  <si>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</si>
  <si>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</si>
  <si>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</si>
  <si>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</si>
  <si>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</si>
  <si>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</si>
  <si>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</si>
  <si>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</si>
  <si>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</si>
  <si>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</si>
  <si>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</si>
  <si>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</si>
  <si>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</si>
  <si>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</si>
  <si>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</si>
  <si>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</si>
  <si>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</si>
  <si>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</si>
  <si>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</si>
  <si>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</si>
  <si>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</si>
  <si>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</si>
  <si>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</si>
  <si>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</si>
  <si>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</si>
  <si>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</si>
  <si>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</si>
  <si>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</si>
  <si>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</si>
  <si>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</si>
  <si>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</si>
  <si>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</si>
  <si>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</si>
  <si>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</si>
  <si>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</si>
  <si>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</si>
  <si>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</si>
  <si>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</si>
  <si>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</si>
  <si>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</si>
  <si>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</si>
  <si>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</si>
  <si>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</si>
  <si>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</si>
  <si>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</si>
  <si>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</si>
  <si>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</si>
  <si>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</si>
  <si>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</si>
  <si>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</si>
  <si>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</si>
  <si>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</si>
  <si>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</si>
  <si>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</si>
  <si>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</si>
  <si>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</si>
  <si>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</si>
  <si>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</si>
  <si>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</si>
  <si>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</si>
  <si>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</si>
  <si>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</si>
  <si>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</si>
  <si>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</si>
  <si>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</si>
  <si>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</si>
  <si>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</si>
  <si>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</si>
  <si>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</si>
  <si>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</si>
  <si>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</si>
  <si>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</si>
  <si>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</si>
  <si>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</si>
  <si>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</si>
  <si>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</si>
  <si>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</si>
  <si>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</si>
  <si>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</si>
  <si>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</si>
  <si>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</si>
  <si>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</si>
  <si>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</si>
  <si>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</si>
  <si>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</si>
  <si>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</si>
  <si>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</si>
  <si>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</si>
  <si>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</si>
  <si>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</si>
  <si>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</si>
  <si>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</si>
  <si>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</si>
  <si>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</si>
  <si>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</si>
  <si>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</si>
  <si>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</si>
  <si>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</si>
  <si>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</si>
  <si>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</si>
  <si>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</si>
  <si>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</si>
  <si>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</si>
  <si>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</si>
  <si>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</si>
  <si>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</si>
  <si>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</si>
  <si>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</si>
  <si>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</si>
  <si>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</si>
  <si>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</si>
  <si>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</si>
  <si>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</si>
  <si>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</si>
  <si>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</si>
  <si>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</si>
  <si>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</si>
  <si>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</si>
  <si>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</si>
  <si>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</si>
  <si>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</si>
  <si>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</si>
  <si>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</si>
  <si>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</si>
  <si>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</si>
  <si>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</si>
  <si>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</si>
  <si>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</si>
  <si>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</si>
  <si>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</si>
  <si>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</si>
  <si>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</si>
  <si>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</si>
  <si>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</si>
  <si>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</si>
  <si>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</si>
  <si>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</si>
  <si>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</si>
  <si>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</si>
  <si>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</si>
  <si>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</si>
  <si>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</si>
  <si>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</si>
  <si>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</si>
  <si>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</si>
  <si>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</si>
  <si>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</si>
  <si>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</si>
  <si>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</si>
  <si>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</si>
  <si>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</si>
  <si>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</si>
  <si>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</si>
  <si>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</si>
  <si>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</si>
  <si>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</si>
  <si>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</si>
  <si>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</si>
  <si>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</si>
  <si>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</si>
  <si>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</si>
  <si>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</si>
  <si>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</si>
  <si>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</si>
  <si>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</si>
  <si>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</si>
  <si>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</si>
  <si>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</si>
  <si>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</si>
  <si>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</si>
  <si>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</si>
  <si>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</si>
  <si>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</si>
  <si>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</si>
  <si>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</si>
  <si>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</si>
  <si>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</si>
  <si>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</si>
  <si>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</si>
  <si>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</si>
  <si>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</si>
  <si>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</si>
  <si>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</si>
  <si>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</si>
  <si>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</si>
  <si>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</si>
  <si>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</si>
  <si>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</si>
  <si>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</si>
  <si>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</si>
  <si>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</si>
  <si>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</si>
  <si>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</si>
  <si>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</si>
  <si>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</si>
  <si>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</si>
  <si>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</si>
  <si>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</si>
  <si>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</si>
  <si>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</si>
  <si>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</si>
  <si>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</si>
  <si>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</si>
  <si>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</si>
  <si>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</si>
  <si>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</si>
  <si>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</si>
  <si>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</si>
  <si>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</si>
  <si>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</si>
  <si>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</si>
  <si>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</si>
  <si>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</si>
  <si>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</si>
  <si>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</si>
  <si>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</si>
  <si>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</si>
  <si>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</si>
  <si>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</si>
  <si>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</si>
  <si>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</si>
  <si>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</si>
  <si>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</si>
  <si>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</si>
  <si>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</si>
  <si>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</si>
  <si>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</si>
  <si>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</si>
  <si>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</si>
  <si>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</si>
  <si>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</si>
  <si>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</si>
  <si>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</si>
  <si>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</si>
  <si>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</si>
  <si>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</si>
  <si>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</si>
  <si>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</si>
  <si>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</si>
  <si>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</si>
  <si>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</si>
  <si>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</si>
  <si>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</si>
  <si>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</si>
  <si>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</si>
  <si>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</si>
  <si>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</si>
  <si>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</si>
  <si>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</si>
  <si>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</si>
  <si>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</si>
  <si>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</si>
  <si>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</si>
  <si>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</si>
  <si>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</si>
  <si>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</si>
  <si>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</si>
  <si>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</si>
  <si>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</si>
  <si>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</si>
  <si>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</si>
  <si>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</si>
  <si>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</si>
  <si>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</si>
  <si>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</si>
  <si>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</si>
  <si>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</si>
  <si>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</si>
  <si>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</si>
  <si>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</si>
  <si>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</si>
  <si>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</si>
  <si>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</si>
  <si>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</si>
  <si>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</si>
  <si>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</si>
  <si>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</si>
  <si>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</si>
  <si>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</si>
  <si>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</si>
  <si>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</si>
  <si>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</si>
  <si>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</si>
  <si>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</si>
  <si>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</si>
  <si>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</si>
  <si>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</si>
  <si>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</si>
  <si>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</si>
  <si>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</si>
  <si>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</si>
  <si>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</si>
  <si>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</si>
  <si>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</si>
  <si>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</si>
  <si>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</si>
  <si>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</si>
  <si>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</si>
  <si>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</si>
  <si>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</si>
  <si>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</si>
  <si>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</si>
  <si>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</si>
  <si>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</si>
  <si>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</si>
  <si>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</si>
  <si>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</si>
  <si>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</si>
  <si>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</si>
  <si>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</si>
  <si>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</si>
  <si>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</si>
  <si>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</si>
  <si>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</si>
  <si>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</si>
  <si>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</si>
  <si>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</si>
  <si>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</si>
  <si>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</si>
  <si>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</si>
  <si>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</si>
  <si>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</si>
  <si>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</si>
  <si>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</si>
  <si>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</si>
  <si>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</si>
  <si>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</si>
  <si>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</si>
  <si>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</si>
  <si>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</si>
  <si>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</si>
  <si>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</si>
  <si>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</si>
  <si>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</si>
  <si>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</si>
  <si>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</si>
  <si>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</si>
  <si>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</si>
  <si>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</si>
  <si>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</si>
  <si>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</si>
  <si>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</si>
  <si>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</si>
  <si>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</si>
  <si>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</si>
  <si>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</si>
  <si>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</si>
  <si>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</si>
  <si>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</si>
  <si>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</si>
  <si>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</si>
  <si>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</si>
  <si>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</si>
  <si>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</si>
  <si>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</si>
  <si>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</si>
  <si>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</si>
  <si>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</si>
  <si>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</si>
  <si>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</si>
  <si>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</si>
  <si>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</si>
  <si>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</si>
  <si>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</si>
  <si>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</si>
  <si>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</si>
  <si>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</si>
  <si>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</si>
  <si>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</si>
  <si>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</si>
  <si>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</si>
  <si>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</si>
  <si>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</si>
  <si>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</si>
  <si>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</si>
  <si>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</si>
  <si>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</si>
  <si>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</si>
  <si>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</si>
  <si>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</si>
  <si>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</si>
  <si>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</si>
  <si>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</si>
  <si>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</si>
  <si>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</si>
  <si>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</si>
  <si>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</si>
  <si>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</si>
  <si>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</si>
  <si>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</si>
  <si>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</si>
  <si>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</si>
  <si>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</si>
  <si>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</si>
  <si>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</si>
  <si>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</si>
  <si>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</si>
  <si>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</si>
  <si>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</si>
  <si>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</si>
  <si>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</si>
  <si>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</si>
  <si>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</si>
  <si>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</si>
  <si>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</si>
  <si>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</si>
  <si>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</si>
  <si>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</si>
  <si>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</si>
  <si>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</si>
  <si>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</si>
  <si>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</si>
  <si>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</si>
  <si>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</si>
  <si>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</si>
  <si>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</si>
  <si>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</si>
  <si>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</si>
  <si>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</si>
  <si>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</si>
  <si>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</si>
  <si>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</si>
  <si>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</si>
  <si>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</si>
  <si>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</si>
  <si>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</si>
  <si>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</si>
  <si>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</si>
  <si>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</si>
  <si>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</si>
  <si>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</si>
  <si>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</si>
  <si>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</si>
  <si>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</si>
  <si>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</si>
  <si>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</si>
  <si>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</si>
  <si>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</si>
  <si>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</si>
  <si>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</si>
  <si>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</si>
  <si>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</si>
  <si>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</si>
  <si>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</si>
  <si>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</si>
  <si>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</si>
  <si>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</si>
  <si>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</si>
  <si>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</si>
  <si>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</si>
  <si>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</si>
  <si>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</si>
  <si>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</si>
  <si>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</si>
  <si>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</si>
  <si>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</si>
  <si>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</si>
  <si>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</si>
  <si>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</si>
  <si>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</si>
  <si>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</si>
  <si>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</si>
  <si>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</si>
  <si>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</si>
  <si>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</si>
  <si>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</si>
  <si>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</si>
  <si>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</si>
  <si>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</si>
  <si>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</si>
  <si>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</si>
  <si>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</si>
  <si>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</si>
  <si>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</si>
  <si>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</si>
  <si>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</si>
  <si>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</si>
  <si>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</si>
  <si>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</si>
  <si>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</si>
  <si>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</si>
  <si>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</si>
  <si>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</si>
  <si>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</si>
  <si>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</si>
  <si>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</si>
  <si>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</si>
  <si>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</si>
  <si>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</si>
  <si>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</si>
  <si>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</si>
  <si>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</si>
  <si>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</si>
  <si>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</si>
  <si>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</si>
  <si>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</si>
  <si>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</si>
  <si>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</si>
  <si>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</si>
  <si>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</si>
  <si>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</si>
  <si>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</si>
  <si>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</si>
  <si>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</si>
  <si>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</si>
  <si>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</si>
  <si>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</si>
  <si>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</si>
  <si>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</si>
  <si>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</si>
  <si>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</si>
  <si>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</si>
  <si>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</si>
  <si>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</si>
  <si>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</si>
  <si>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</si>
  <si>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</si>
  <si>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</si>
  <si>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</si>
  <si>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</si>
  <si>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</si>
  <si>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</si>
  <si>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</si>
  <si>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</si>
  <si>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</si>
  <si>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</si>
  <si>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</si>
  <si>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</si>
  <si>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</si>
  <si>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</si>
  <si>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</si>
  <si>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</si>
  <si>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</si>
  <si>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</si>
  <si>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</si>
  <si>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</si>
  <si>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</si>
  <si>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</si>
  <si>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</si>
  <si>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</si>
  <si>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</si>
  <si>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</si>
  <si>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</si>
  <si>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</si>
  <si>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</si>
  <si>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</si>
  <si>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</si>
  <si>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</si>
  <si>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</si>
  <si>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</si>
  <si>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</si>
  <si>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</si>
  <si>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</si>
  <si>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</si>
  <si>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</si>
  <si>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</si>
  <si>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</si>
  <si>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</si>
  <si>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</si>
  <si>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</si>
  <si>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</si>
  <si>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</si>
  <si>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</si>
  <si>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</si>
  <si>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</si>
  <si>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</si>
  <si>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</si>
  <si>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</si>
  <si>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</si>
  <si>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</si>
  <si>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</si>
  <si>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</si>
  <si>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</si>
  <si>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</si>
  <si>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</si>
  <si>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</si>
  <si>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</si>
  <si>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</si>
  <si>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</si>
  <si>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</si>
  <si>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</si>
  <si>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</si>
  <si>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</si>
  <si>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</si>
  <si>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</si>
  <si>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</si>
  <si>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</si>
  <si>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</si>
  <si>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</si>
  <si>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</si>
  <si>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</si>
  <si>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</si>
  <si>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</si>
  <si>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</si>
  <si>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</si>
  <si>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</si>
  <si>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</si>
  <si>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</si>
  <si>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</si>
  <si>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</si>
  <si>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</si>
  <si>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</si>
  <si>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</si>
  <si>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</si>
  <si>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</si>
  <si>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</si>
  <si>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</si>
  <si>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</si>
  <si>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</si>
  <si>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</si>
  <si>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</si>
  <si>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</si>
  <si>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</si>
  <si>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</si>
  <si>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</si>
  <si>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</si>
  <si>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</si>
  <si>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</si>
  <si>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</si>
  <si>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</si>
  <si>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</si>
  <si>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</si>
  <si>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</si>
  <si>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</si>
  <si>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</si>
  <si>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</si>
  <si>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</si>
  <si>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</si>
  <si>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</si>
  <si>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</si>
  <si>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</si>
  <si>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</si>
  <si>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</si>
  <si>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</si>
  <si>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</si>
  <si>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</si>
  <si>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</si>
  <si>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</si>
  <si>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</si>
  <si>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</si>
  <si>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</si>
  <si>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</si>
  <si>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</si>
  <si>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</si>
  <si>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</si>
  <si>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</si>
  <si>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</si>
  <si>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</si>
  <si>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</si>
  <si>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</si>
  <si>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</si>
  <si>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</si>
  <si>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</si>
  <si>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</si>
  <si>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</si>
  <si>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</si>
  <si>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</si>
  <si>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</si>
  <si>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</si>
  <si>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</si>
  <si>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</si>
  <si>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</si>
  <si>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</si>
  <si>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</si>
  <si>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</si>
  <si>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</si>
  <si>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</si>
  <si>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</si>
  <si>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</si>
  <si>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</si>
  <si>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</si>
  <si>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</si>
  <si>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</si>
  <si>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</si>
  <si>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</si>
  <si>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</si>
  <si>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</si>
  <si>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</si>
  <si>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</si>
  <si>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</si>
  <si>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</si>
  <si>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</si>
  <si>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</si>
  <si>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</si>
  <si>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</si>
  <si>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</si>
  <si>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</si>
  <si>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</si>
  <si>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</si>
  <si>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</si>
  <si>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</si>
  <si>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</si>
  <si>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</si>
  <si>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</si>
  <si>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</si>
  <si>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</si>
  <si>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</si>
  <si>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</si>
  <si>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</si>
  <si>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</si>
  <si>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</si>
  <si>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</si>
  <si>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</si>
  <si>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</si>
  <si>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</si>
  <si>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</si>
  <si>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</si>
  <si>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</si>
  <si>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</si>
  <si>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</si>
  <si>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</si>
  <si>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</si>
  <si>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</si>
  <si>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</si>
  <si>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</si>
  <si>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</si>
  <si>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</si>
  <si>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</si>
  <si>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</si>
  <si>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</si>
  <si>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</si>
  <si>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</si>
  <si>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</si>
  <si>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</si>
  <si>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</si>
  <si>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</si>
  <si>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</si>
  <si>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</si>
  <si>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</si>
  <si>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</si>
  <si>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</si>
  <si>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</si>
  <si>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</si>
  <si>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</si>
  <si>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</si>
  <si>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</si>
  <si>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</si>
  <si>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</si>
  <si>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</si>
  <si>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</si>
  <si>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</si>
  <si>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</si>
  <si>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</si>
  <si>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</si>
  <si>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</si>
  <si>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</si>
  <si>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</si>
  <si>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</si>
  <si>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</si>
  <si>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</si>
  <si>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</si>
  <si>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</si>
  <si>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</si>
  <si>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</si>
  <si>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</si>
  <si>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</si>
  <si>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</si>
  <si>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</si>
  <si>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</si>
  <si>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</si>
  <si>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</si>
  <si>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</si>
  <si>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</si>
  <si>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</si>
  <si>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</si>
  <si>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</si>
  <si>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</si>
  <si>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</si>
  <si>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</si>
  <si>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</si>
  <si>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</si>
  <si>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</si>
  <si>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</si>
  <si>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</si>
  <si>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</si>
  <si>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</si>
  <si>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</si>
  <si>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</si>
  <si>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</si>
  <si>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</si>
  <si>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</si>
  <si>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</si>
  <si>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</si>
  <si>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</si>
  <si>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</si>
  <si>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</si>
  <si>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</si>
  <si>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</si>
  <si>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</si>
  <si>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</si>
  <si>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</si>
  <si>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</si>
  <si>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</si>
  <si>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</si>
  <si>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</si>
  <si>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</si>
  <si>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</si>
  <si>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</si>
  <si>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</si>
  <si>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</si>
  <si>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</si>
  <si>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</si>
  <si>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</si>
  <si>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</si>
  <si>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</si>
  <si>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</si>
  <si>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</si>
  <si>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</si>
  <si>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</si>
  <si>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</si>
  <si>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</si>
  <si>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</si>
  <si>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</si>
  <si>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</si>
  <si>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</si>
  <si>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</si>
  <si>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</si>
  <si>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</si>
  <si>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</si>
  <si>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</si>
  <si>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</si>
  <si>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</si>
  <si>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</si>
  <si>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</si>
  <si>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</si>
  <si>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</si>
  <si>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</si>
  <si>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</si>
  <si>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</si>
  <si>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</si>
  <si>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</si>
  <si>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</si>
  <si>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</si>
  <si>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</si>
  <si>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</si>
  <si>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</si>
  <si>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</si>
  <si>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</si>
  <si>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</si>
  <si>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</si>
  <si>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</si>
  <si>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</si>
  <si>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</si>
  <si>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</si>
  <si>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</si>
  <si>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</si>
  <si>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</si>
  <si>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</si>
  <si>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</si>
  <si>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</si>
  <si>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</si>
  <si>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</si>
  <si>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</si>
  <si>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</si>
  <si>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</si>
  <si>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</si>
  <si>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</si>
  <si>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</si>
  <si>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</si>
  <si>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</si>
  <si>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</si>
  <si>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</si>
  <si>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</si>
  <si>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</si>
  <si>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</si>
  <si>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</si>
  <si>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</si>
  <si>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</si>
  <si>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</si>
  <si>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</si>
  <si>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</si>
  <si>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</si>
  <si>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</si>
  <si>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</si>
  <si>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</si>
  <si>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</si>
  <si>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</si>
  <si>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</si>
  <si>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</si>
  <si>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</si>
  <si>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</si>
  <si>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</si>
  <si>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</si>
  <si>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</si>
  <si>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</si>
  <si>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</si>
  <si>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</si>
  <si>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</si>
  <si>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</si>
  <si>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</si>
  <si>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</si>
  <si>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</si>
  <si>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</si>
  <si>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</si>
  <si>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</si>
  <si>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</si>
  <si>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</si>
  <si>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</si>
  <si>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</si>
  <si>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</si>
  <si>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</si>
  <si>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</si>
  <si>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</si>
  <si>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</si>
  <si>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</si>
  <si>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</si>
  <si>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</si>
  <si>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</si>
  <si>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</si>
  <si>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</si>
  <si>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</si>
  <si>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</si>
  <si>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</si>
  <si>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</si>
  <si>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</si>
  <si>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</si>
  <si>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</si>
  <si>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</si>
  <si>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</si>
  <si>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</si>
  <si>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</si>
  <si>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</si>
  <si>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</si>
  <si>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</si>
  <si>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</si>
  <si>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</si>
  <si>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</si>
  <si>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</si>
  <si>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</si>
  <si>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</si>
  <si>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</si>
  <si>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</si>
  <si>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</si>
  <si>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</si>
  <si>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</si>
  <si>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</si>
  <si>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</si>
  <si>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</si>
  <si>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</si>
  <si>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</si>
  <si>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</si>
  <si>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</si>
  <si>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</si>
  <si>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</si>
  <si>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</si>
  <si>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</si>
  <si>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</si>
  <si>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</si>
  <si>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</si>
  <si>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</si>
  <si>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</si>
  <si>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</si>
  <si>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</si>
  <si>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</si>
  <si>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</si>
  <si>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</si>
  <si>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</si>
  <si>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</si>
  <si>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</si>
  <si>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</si>
  <si>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</si>
  <si>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</si>
  <si>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</si>
  <si>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</si>
  <si>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</si>
  <si>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</si>
  <si>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</si>
  <si>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</si>
  <si>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</si>
  <si>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</si>
  <si>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</si>
  <si>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</si>
  <si>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</si>
  <si>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</si>
  <si>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</si>
  <si>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</si>
  <si>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</si>
  <si>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</si>
  <si>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</si>
  <si>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</si>
  <si>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</si>
  <si>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</si>
  <si>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</si>
  <si>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</si>
  <si>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</si>
  <si>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</si>
  <si>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</si>
  <si>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</si>
  <si>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</si>
  <si>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</si>
  <si>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</si>
  <si>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</si>
  <si>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</si>
  <si>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</si>
  <si>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</si>
  <si>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</si>
  <si>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</si>
  <si>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</si>
  <si>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</si>
  <si>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</si>
  <si>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</si>
  <si>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</si>
  <si>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</si>
  <si>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</si>
  <si>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</si>
  <si>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</si>
  <si>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</si>
  <si>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</si>
  <si>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</si>
  <si>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</si>
  <si>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</si>
  <si>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</si>
  <si>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</si>
  <si>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</si>
  <si>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</si>
  <si>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</si>
  <si>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</si>
  <si>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</si>
  <si>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</si>
  <si>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</si>
  <si>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</si>
  <si>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</si>
  <si>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</si>
  <si>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</si>
  <si>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</si>
  <si>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</si>
  <si>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</si>
  <si>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</si>
  <si>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</si>
  <si>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</si>
  <si>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</si>
  <si>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</si>
  <si>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</si>
  <si>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</si>
  <si>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</si>
  <si>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</si>
  <si>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</si>
  <si>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</si>
  <si>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</si>
  <si>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</si>
  <si>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</si>
  <si>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</si>
  <si>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</si>
  <si>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</si>
  <si>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</si>
  <si>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</si>
  <si>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</si>
  <si>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</si>
  <si>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</si>
  <si>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</si>
  <si>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</si>
  <si>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</si>
  <si>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</si>
  <si>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</si>
  <si>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</si>
  <si>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</si>
  <si>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</si>
  <si>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</si>
  <si>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</si>
  <si>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</si>
  <si>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</si>
  <si>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</si>
  <si>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</si>
  <si>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</si>
  <si>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</si>
  <si>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</si>
  <si>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</si>
  <si>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</si>
  <si>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</si>
  <si>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</si>
  <si>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</si>
  <si>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</si>
  <si>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</si>
  <si>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</si>
  <si>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</si>
  <si>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</si>
  <si>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</si>
  <si>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</si>
  <si>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</si>
  <si>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</si>
  <si>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</si>
  <si>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</si>
  <si>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</si>
  <si>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</si>
  <si>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</si>
  <si>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</si>
  <si>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</si>
  <si>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</si>
  <si>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</si>
  <si>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</si>
  <si>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</si>
  <si>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</si>
  <si>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</si>
  <si>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</si>
  <si>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</si>
  <si>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</si>
  <si>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</si>
  <si>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</si>
  <si>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</si>
  <si>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</si>
  <si>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</si>
  <si>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</si>
  <si>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</si>
  <si>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</si>
  <si>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</si>
  <si>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</si>
  <si>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</si>
  <si>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</si>
  <si>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</si>
  <si>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</si>
  <si>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</si>
  <si>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</si>
  <si>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</si>
  <si>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</si>
  <si>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</si>
  <si>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</si>
  <si>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</si>
  <si>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</si>
  <si>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</si>
  <si>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</si>
  <si>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</si>
  <si>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</si>
  <si>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</si>
  <si>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</si>
  <si>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</si>
  <si>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</si>
  <si>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</si>
  <si>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</si>
  <si>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</si>
  <si>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</si>
  <si>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</si>
  <si>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</si>
  <si>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</si>
  <si>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</si>
  <si>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</si>
  <si>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</si>
  <si>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</si>
  <si>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</si>
  <si>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</si>
  <si>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</si>
  <si>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</si>
  <si>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</si>
  <si>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</si>
  <si>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</si>
  <si>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</si>
  <si>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</si>
  <si>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</si>
  <si>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</si>
  <si>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</si>
  <si>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</si>
  <si>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</si>
  <si>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</si>
  <si>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</si>
  <si>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</si>
  <si>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</si>
  <si>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</si>
  <si>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</si>
  <si>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</si>
  <si>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</si>
  <si>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</si>
  <si>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</si>
  <si>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</si>
  <si>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</si>
  <si>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</si>
  <si>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</si>
  <si>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</si>
  <si>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</si>
  <si>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</si>
  <si>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</si>
  <si>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</si>
  <si>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</si>
  <si>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</si>
  <si>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</si>
  <si>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</si>
  <si>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</si>
  <si>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</si>
  <si>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</si>
  <si>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</si>
  <si>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</si>
  <si>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</si>
  <si>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</si>
  <si>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</si>
  <si>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</si>
  <si>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</si>
  <si>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</si>
  <si>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</si>
  <si>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</si>
  <si>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</si>
  <si>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</si>
  <si>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</si>
  <si>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</si>
  <si>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</si>
  <si>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</si>
  <si>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</si>
  <si>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</si>
  <si>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</si>
  <si>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</si>
  <si>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</si>
  <si>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</si>
  <si>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</si>
  <si>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</si>
  <si>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</si>
  <si>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</si>
  <si>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</si>
  <si>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</si>
  <si>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</si>
  <si>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</si>
  <si>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</si>
  <si>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</si>
  <si>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</si>
  <si>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</si>
  <si>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</si>
  <si>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</si>
  <si>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</si>
  <si>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</si>
  <si>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</si>
  <si>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</si>
  <si>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</si>
  <si>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</si>
  <si>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</si>
  <si>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</si>
  <si>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</si>
  <si>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</si>
  <si>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</si>
  <si>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</si>
  <si>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</si>
  <si>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</si>
  <si>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</si>
  <si>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</si>
  <si>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</si>
  <si>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</si>
  <si>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</si>
  <si>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</si>
  <si>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</si>
  <si>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</si>
  <si>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</si>
  <si>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</si>
  <si>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</si>
  <si>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</si>
  <si>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</si>
  <si>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</si>
  <si>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</si>
  <si>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</si>
  <si>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</si>
  <si>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</si>
  <si>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</si>
  <si>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</si>
  <si>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</si>
  <si>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</si>
  <si>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</si>
  <si>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</si>
  <si>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</si>
  <si>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</si>
  <si>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</si>
  <si>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</si>
  <si>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</si>
  <si>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</si>
  <si>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</si>
  <si>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</si>
  <si>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</si>
  <si>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</si>
  <si>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</si>
  <si>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</si>
  <si>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</si>
  <si>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</si>
  <si>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</si>
  <si>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</si>
  <si>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</si>
  <si>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</si>
  <si>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</si>
  <si>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</si>
  <si>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</si>
  <si>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</si>
  <si>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</si>
  <si>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</si>
  <si>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</si>
  <si>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</si>
  <si>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</si>
  <si>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</si>
  <si>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</si>
  <si>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</si>
  <si>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</si>
  <si>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</si>
  <si>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</si>
  <si>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</si>
  <si>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</si>
  <si>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</si>
  <si>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</si>
  <si>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</si>
  <si>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</si>
  <si>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</si>
  <si>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</si>
  <si>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</si>
  <si>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</si>
  <si>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</si>
  <si>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</si>
  <si>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</si>
  <si>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</si>
  <si>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</si>
  <si>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</si>
  <si>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</si>
  <si>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</si>
  <si>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</si>
  <si>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</si>
  <si>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</si>
  <si>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</si>
  <si>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</si>
  <si>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</si>
  <si>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</si>
  <si>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</si>
  <si>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</si>
  <si>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</si>
  <si>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</si>
  <si>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</si>
  <si>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</si>
  <si>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</si>
  <si>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</si>
  <si>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</si>
  <si>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</si>
  <si>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</si>
  <si>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</si>
  <si>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</si>
  <si>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</si>
  <si>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</si>
  <si>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</si>
  <si>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</si>
  <si>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</si>
  <si>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</si>
  <si>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</si>
  <si>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</si>
  <si>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</si>
  <si>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</si>
  <si>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</si>
  <si>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</si>
  <si>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</si>
  <si>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</si>
  <si>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</si>
  <si>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</si>
  <si>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</si>
  <si>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</si>
  <si>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</si>
  <si>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</si>
  <si>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</si>
  <si>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</si>
  <si>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</si>
  <si>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</si>
  <si>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</si>
  <si>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</si>
  <si>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</si>
  <si>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</si>
  <si>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</si>
  <si>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</si>
  <si>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</si>
  <si>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</si>
  <si>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</si>
  <si>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</si>
  <si>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</si>
  <si>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</si>
  <si>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</si>
  <si>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</si>
  <si>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</si>
  <si>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</si>
  <si>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</si>
  <si>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</si>
  <si>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</si>
  <si>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</si>
  <si>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</si>
  <si>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</si>
  <si>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</si>
  <si>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</si>
  <si>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</si>
  <si>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</si>
  <si>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</si>
  <si>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</si>
  <si>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</si>
  <si>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</si>
  <si>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</si>
  <si>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</si>
  <si>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</si>
  <si>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</si>
  <si>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</si>
  <si>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</si>
  <si>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</si>
  <si>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</si>
  <si>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</si>
  <si>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</si>
  <si>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</si>
  <si>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</si>
  <si>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</si>
  <si>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</si>
  <si>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</si>
  <si>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</si>
  <si>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</si>
  <si>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</si>
  <si>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</si>
  <si>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</si>
  <si>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</si>
  <si>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</si>
  <si>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</si>
  <si>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</si>
  <si>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</si>
  <si>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</si>
  <si>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</si>
  <si>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</si>
  <si>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</si>
  <si>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</si>
  <si>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</si>
  <si>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</si>
  <si>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</si>
  <si>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</si>
  <si>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</si>
  <si>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</si>
  <si>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</si>
  <si>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</si>
  <si>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</si>
  <si>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</si>
  <si>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</si>
  <si>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</si>
  <si>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</si>
  <si>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</si>
  <si>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</si>
  <si>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</si>
  <si>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</si>
  <si>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</si>
  <si>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</si>
  <si>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</si>
  <si>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</si>
  <si>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</si>
  <si>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</si>
  <si>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</si>
  <si>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</si>
  <si>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</si>
  <si>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</si>
  <si>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</si>
  <si>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</si>
  <si>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</si>
  <si>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</si>
  <si>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</si>
  <si>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</si>
  <si>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</si>
  <si>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</si>
  <si>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</si>
  <si>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</si>
  <si>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</si>
  <si>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</si>
  <si>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</si>
  <si>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</si>
  <si>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</si>
  <si>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</si>
  <si>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</si>
  <si>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</si>
  <si>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</si>
  <si>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</si>
  <si>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</si>
  <si>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</si>
  <si>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</si>
  <si>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</si>
  <si>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</si>
  <si>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</si>
  <si>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</si>
  <si>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</si>
  <si>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</si>
  <si>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</si>
  <si>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</si>
  <si>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</si>
  <si>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</si>
  <si>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</si>
  <si>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</si>
  <si>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</si>
  <si>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</si>
  <si>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</si>
  <si>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</si>
  <si>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</si>
  <si>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</si>
  <si>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</si>
  <si>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</si>
  <si>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</si>
  <si>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</si>
  <si>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</si>
  <si>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</si>
  <si>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</si>
  <si>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</si>
  <si>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</si>
  <si>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</si>
  <si>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</si>
  <si>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</si>
  <si>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</si>
  <si>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</si>
  <si>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</si>
  <si>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</si>
  <si>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</si>
  <si>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</si>
  <si>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</si>
  <si>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</si>
  <si>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</si>
  <si>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</si>
  <si>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</si>
  <si>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</si>
  <si>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</si>
  <si>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</si>
  <si>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</si>
  <si>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</si>
  <si>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</si>
  <si>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</si>
  <si>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</si>
  <si>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</si>
  <si>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</si>
  <si>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</si>
  <si>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</si>
  <si>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</si>
  <si>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</si>
  <si>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</si>
  <si>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</si>
  <si>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</si>
  <si>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</si>
  <si>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</si>
  <si>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</si>
  <si>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</si>
  <si>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</si>
  <si>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</si>
  <si>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</si>
  <si>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</si>
  <si>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</si>
  <si>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</si>
  <si>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</si>
  <si>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</si>
  <si>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</si>
  <si>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</si>
  <si>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</si>
  <si>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</si>
  <si>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</si>
  <si>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</si>
  <si>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</si>
  <si>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</si>
  <si>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</si>
  <si>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</si>
  <si>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</si>
  <si>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</si>
  <si>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</si>
  <si>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</si>
  <si>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</si>
  <si>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</si>
  <si>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</si>
  <si>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</si>
  <si>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</si>
  <si>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</si>
  <si>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</si>
  <si>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</si>
  <si>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</si>
  <si>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</si>
  <si>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</si>
  <si>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</si>
  <si>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</si>
  <si>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</si>
  <si>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</si>
  <si>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</si>
  <si>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</si>
  <si>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</si>
  <si>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</si>
  <si>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</si>
  <si>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</si>
  <si>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</si>
  <si>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</si>
  <si>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</si>
  <si>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</si>
  <si>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</si>
  <si>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</si>
  <si>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</si>
  <si>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</si>
  <si>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</si>
  <si>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</si>
  <si>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</si>
  <si>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</si>
  <si>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</si>
  <si>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</si>
  <si>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</si>
  <si>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</si>
  <si>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</si>
  <si>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</si>
  <si>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</si>
  <si>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</si>
  <si>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</si>
  <si>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</si>
  <si>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</si>
  <si>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</si>
  <si>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</si>
  <si>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</si>
  <si>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</si>
  <si>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</si>
  <si>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</si>
  <si>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</si>
  <si>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</si>
  <si>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</si>
  <si>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</si>
  <si>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</si>
  <si>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</si>
  <si>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</si>
  <si>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</si>
  <si>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</si>
  <si>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</si>
  <si>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</si>
  <si>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</si>
  <si>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</si>
  <si>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</si>
  <si>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</si>
  <si>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</si>
  <si>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</si>
  <si>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</si>
  <si>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</si>
  <si>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</si>
  <si>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</si>
  <si>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</si>
  <si>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</si>
  <si>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</si>
  <si>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</si>
  <si>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</si>
  <si>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</si>
  <si>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</si>
  <si>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</si>
  <si>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</si>
  <si>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</si>
  <si>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</si>
  <si>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</si>
  <si>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</si>
  <si>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</si>
  <si>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</si>
  <si>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</si>
  <si>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</si>
  <si>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</si>
  <si>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</si>
  <si>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</si>
  <si>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</si>
  <si>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</si>
  <si>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</si>
  <si>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</si>
  <si>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</si>
  <si>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</si>
  <si>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</si>
  <si>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</si>
  <si>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</si>
  <si>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</si>
  <si>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</si>
  <si>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</si>
  <si>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</si>
  <si>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</si>
  <si>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</si>
  <si>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</si>
  <si>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</si>
  <si>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</si>
  <si>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</si>
  <si>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</si>
  <si>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</si>
  <si>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</si>
  <si>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</si>
  <si>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</si>
  <si>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</si>
  <si>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</si>
  <si>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</si>
  <si>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</si>
  <si>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</si>
  <si>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</si>
  <si>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</si>
  <si>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</si>
  <si>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</si>
  <si>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</si>
  <si>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</si>
  <si>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</si>
  <si>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</si>
  <si>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</si>
  <si>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</si>
  <si>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</si>
  <si>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</si>
  <si>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</si>
  <si>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</si>
  <si>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</si>
  <si>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</si>
  <si>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</si>
  <si>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</si>
  <si>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</si>
  <si>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</si>
  <si>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</si>
  <si>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</si>
  <si>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</si>
  <si>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</si>
  <si>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</si>
  <si>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</si>
  <si>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</si>
  <si>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</si>
  <si>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</si>
  <si>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</si>
  <si>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</si>
  <si>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</si>
  <si>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</si>
  <si>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</si>
  <si>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</si>
  <si>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</si>
  <si>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</si>
  <si>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</si>
  <si>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</si>
  <si>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</si>
  <si>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</si>
  <si>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</si>
  <si>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</si>
  <si>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</si>
  <si>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</si>
  <si>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</si>
  <si>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</si>
  <si>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</si>
  <si>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</si>
  <si>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</si>
  <si>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</si>
  <si>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</si>
  <si>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</si>
  <si>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</si>
  <si>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</si>
  <si>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</si>
  <si>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</si>
  <si>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</si>
  <si>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</si>
  <si>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</si>
  <si>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</si>
  <si>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</si>
  <si>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</si>
  <si>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</si>
  <si>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</si>
  <si>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</si>
  <si>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</si>
  <si>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</si>
  <si>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</si>
  <si>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</si>
  <si>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</si>
  <si>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</si>
  <si>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</si>
  <si>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</si>
  <si>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</si>
  <si>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</si>
  <si>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</si>
  <si>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</si>
  <si>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</si>
  <si>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</si>
  <si>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</si>
  <si>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</si>
  <si>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</si>
  <si>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</si>
  <si>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</si>
  <si>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</si>
  <si>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</si>
  <si>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</si>
  <si>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</si>
  <si>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</si>
  <si>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</si>
  <si>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</si>
  <si>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</si>
  <si>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</si>
  <si>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</si>
  <si>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</si>
  <si>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</si>
  <si>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</si>
  <si>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</si>
  <si>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</si>
  <si>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</si>
  <si>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</si>
  <si>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</si>
  <si>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</si>
  <si>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</si>
  <si>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</si>
  <si>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</si>
  <si>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</si>
  <si>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</si>
  <si>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</si>
  <si>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</si>
  <si>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</si>
  <si>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</si>
  <si>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</si>
  <si>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</si>
  <si>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</si>
  <si>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</si>
  <si>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</si>
  <si>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</si>
  <si>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</si>
  <si>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</si>
  <si>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</si>
  <si>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</si>
  <si>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</si>
  <si>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</si>
  <si>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</si>
  <si>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</si>
  <si>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</si>
  <si>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</si>
  <si>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</si>
  <si>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</si>
  <si>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</si>
  <si>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</si>
  <si>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</si>
  <si>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</si>
  <si>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</si>
  <si>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</si>
  <si>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</si>
  <si>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</si>
  <si>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</si>
  <si>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</si>
  <si>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</si>
  <si>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</si>
  <si>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</si>
  <si>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</si>
  <si>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</si>
  <si>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</si>
  <si>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</si>
  <si>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</si>
  <si>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</si>
  <si>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</si>
  <si>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</si>
  <si>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</si>
  <si>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</si>
  <si>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</si>
  <si>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</si>
  <si>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</si>
  <si>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</si>
  <si>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</si>
  <si>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</si>
  <si>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</si>
  <si>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</si>
  <si>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</si>
  <si>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</si>
  <si>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</si>
  <si>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</si>
  <si>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</si>
  <si>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</si>
  <si>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</si>
  <si>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</si>
  <si>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</si>
  <si>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</si>
  <si>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</si>
  <si>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</si>
  <si>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</si>
  <si>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</si>
  <si>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</si>
  <si>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</si>
  <si>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</si>
  <si>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</si>
  <si>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</si>
  <si>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</si>
  <si>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</si>
  <si>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</si>
  <si>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</si>
  <si>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</si>
  <si>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</si>
  <si>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</si>
  <si>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</si>
  <si>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</si>
  <si>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</si>
  <si>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</si>
  <si>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</si>
  <si>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</si>
  <si>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</si>
  <si>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</si>
  <si>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</si>
  <si>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</si>
  <si>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</si>
  <si>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</si>
  <si>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</si>
  <si>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</si>
  <si>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</si>
  <si>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</si>
  <si>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</si>
  <si>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</si>
  <si>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</si>
  <si>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</si>
  <si>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</si>
  <si>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</si>
  <si>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</si>
  <si>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</si>
  <si>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</si>
  <si>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</si>
  <si>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</si>
  <si>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</si>
  <si>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</si>
  <si>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</si>
  <si>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</si>
  <si>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</si>
  <si>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</si>
  <si>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</si>
  <si>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</si>
  <si>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</si>
  <si>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</si>
  <si>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</si>
  <si>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</si>
  <si>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</si>
  <si>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</si>
  <si>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</si>
  <si>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</si>
  <si>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</si>
  <si>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</si>
  <si>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</si>
  <si>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</si>
  <si>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</si>
  <si>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</si>
  <si>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</si>
  <si>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</si>
  <si>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</si>
  <si>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</si>
  <si>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</si>
  <si>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</si>
  <si>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</si>
  <si>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</si>
  <si>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</si>
  <si>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</si>
  <si>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</si>
  <si>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</si>
  <si>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</si>
  <si>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</si>
  <si>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</si>
  <si>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</si>
  <si>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</si>
  <si>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</si>
  <si>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</si>
  <si>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</si>
  <si>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</si>
  <si>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</si>
  <si>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</si>
  <si>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</si>
  <si>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</si>
  <si>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</si>
  <si>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</si>
  <si>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</si>
  <si>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</si>
  <si>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</si>
  <si>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</si>
  <si>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</si>
  <si>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</si>
  <si>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</si>
  <si>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</si>
  <si>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</si>
  <si>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</si>
  <si>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</si>
  <si>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</si>
  <si>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</si>
  <si>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</si>
  <si>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</si>
  <si>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</si>
  <si>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</si>
  <si>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</si>
  <si>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</si>
  <si>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</si>
  <si>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</si>
  <si>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</si>
  <si>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</si>
  <si>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</si>
  <si>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</si>
  <si>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</si>
  <si>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</si>
  <si>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</si>
  <si>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</si>
  <si>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</si>
  <si>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</si>
  <si>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</si>
  <si>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</si>
  <si>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</si>
  <si>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</si>
  <si>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</si>
  <si>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</si>
  <si>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</si>
  <si>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</si>
  <si>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</si>
  <si>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</si>
  <si>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</si>
  <si>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</si>
  <si>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</si>
  <si>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</si>
  <si>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</si>
  <si>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</si>
  <si>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</si>
  <si>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</si>
  <si>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</si>
  <si>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</si>
  <si>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</si>
  <si>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</si>
  <si>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</si>
  <si>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</si>
  <si>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</si>
  <si>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</si>
  <si>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</si>
  <si>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</si>
  <si>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</si>
  <si>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</si>
  <si>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</si>
  <si>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</si>
  <si>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</si>
  <si>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</si>
  <si>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</si>
  <si>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</si>
  <si>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</si>
  <si>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</si>
  <si>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</si>
  <si>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</si>
  <si>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</si>
  <si>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</si>
  <si>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</si>
  <si>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</si>
  <si>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</si>
  <si>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</si>
  <si>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</si>
  <si>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</si>
  <si>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</si>
  <si>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</si>
  <si>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</si>
  <si>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</si>
  <si>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</si>
  <si>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</si>
  <si>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</si>
  <si>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</si>
  <si>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</si>
  <si>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</si>
  <si>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</si>
  <si>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</si>
  <si>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</si>
  <si>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</si>
  <si>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</si>
  <si>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</si>
  <si>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</si>
  <si>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</si>
  <si>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</si>
  <si>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</si>
  <si>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</si>
  <si>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</si>
  <si>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</si>
  <si>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</si>
  <si>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</si>
  <si>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</si>
  <si>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</si>
  <si>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</si>
  <si>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</si>
  <si>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</si>
  <si>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</si>
  <si>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</si>
  <si>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</si>
  <si>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</si>
  <si>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</si>
  <si>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</si>
  <si>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</si>
  <si>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</si>
  <si>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</si>
  <si>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</si>
  <si>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</si>
  <si>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</si>
  <si>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</si>
  <si>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</si>
  <si>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</si>
  <si>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</si>
  <si>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</si>
  <si>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</si>
  <si>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</si>
  <si>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</si>
  <si>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</si>
  <si>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</si>
  <si>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</si>
  <si>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</si>
  <si>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</si>
  <si>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</si>
  <si>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</si>
  <si>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</si>
  <si>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</si>
  <si>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</si>
  <si>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</si>
  <si>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</si>
  <si>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</si>
  <si>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</si>
  <si>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</si>
  <si>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</si>
  <si>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</si>
  <si>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</si>
  <si>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</si>
  <si>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</si>
  <si>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</si>
  <si>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</si>
  <si>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</si>
  <si>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</si>
  <si>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</si>
  <si>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</si>
  <si>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</si>
  <si>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</si>
  <si>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</si>
  <si>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</si>
  <si>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</si>
  <si>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</si>
  <si>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</si>
  <si>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</si>
  <si>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</si>
  <si>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</si>
  <si>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</si>
  <si>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</si>
  <si>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</si>
  <si>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</si>
  <si>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</si>
  <si>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</si>
  <si>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</si>
  <si>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</si>
  <si>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</si>
  <si>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</si>
  <si>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</si>
  <si>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</si>
  <si>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</si>
  <si>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</si>
  <si>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</si>
  <si>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</si>
  <si>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</si>
  <si>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</si>
  <si>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</si>
  <si>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</si>
  <si>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</si>
  <si>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</si>
  <si>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</si>
  <si>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</si>
  <si>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</si>
  <si>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</si>
  <si>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</si>
  <si>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</si>
  <si>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</si>
  <si>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</si>
  <si>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</si>
  <si>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</si>
  <si>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</si>
  <si>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</si>
  <si>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</si>
  <si>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</si>
  <si>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</si>
  <si>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</si>
  <si>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</si>
  <si>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</si>
  <si>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</si>
  <si>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</si>
  <si>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</si>
  <si>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</si>
  <si>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</si>
  <si>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</si>
  <si>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</si>
  <si>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</si>
  <si>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</si>
  <si>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</si>
  <si>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</si>
  <si>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</si>
  <si>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</si>
  <si>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</si>
  <si>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</si>
  <si>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</si>
  <si>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</si>
  <si>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</si>
  <si>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</si>
  <si>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</si>
  <si>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</si>
  <si>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</si>
  <si>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</si>
  <si>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</si>
  <si>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</si>
  <si>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</si>
  <si>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</si>
  <si>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</si>
  <si>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</si>
  <si>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</si>
  <si>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</si>
  <si>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</si>
  <si>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</si>
  <si>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</si>
  <si>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</si>
  <si>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</si>
  <si>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</si>
  <si>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</si>
  <si>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</si>
  <si>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</si>
  <si>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</si>
  <si>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</si>
  <si>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</si>
  <si>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</si>
  <si>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</si>
  <si>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</si>
  <si>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</si>
  <si>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</si>
  <si>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</si>
  <si>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</si>
  <si>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</si>
  <si>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</si>
  <si>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</si>
  <si>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</si>
  <si>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</si>
  <si>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</si>
  <si>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</si>
  <si>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</si>
  <si>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</si>
  <si>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</si>
  <si>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</si>
  <si>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</si>
  <si>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</si>
  <si>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</si>
  <si>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</si>
  <si>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</si>
  <si>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</si>
  <si>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</si>
  <si>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</si>
  <si>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</si>
  <si>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</si>
  <si>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</si>
  <si>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</si>
  <si>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</si>
  <si>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</si>
  <si>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</si>
  <si>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</si>
  <si>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</si>
  <si>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</si>
  <si>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</si>
  <si>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</si>
  <si>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</si>
  <si>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</si>
  <si>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</si>
  <si>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</si>
  <si>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</si>
  <si>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</si>
  <si>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</si>
  <si>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</si>
  <si>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</si>
  <si>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</si>
  <si>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</si>
  <si>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</si>
  <si>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</si>
  <si>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</si>
  <si>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</si>
  <si>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</si>
  <si>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</si>
  <si>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</si>
  <si>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</si>
  <si>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</si>
  <si>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</si>
  <si>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</si>
  <si>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</si>
  <si>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</si>
  <si>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</si>
  <si>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</si>
  <si>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</si>
  <si>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</si>
  <si>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</si>
  <si>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</si>
  <si>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</si>
  <si>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</si>
  <si>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</si>
  <si>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</si>
  <si>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</si>
  <si>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</si>
  <si>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</si>
  <si>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</si>
  <si>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</si>
  <si>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</si>
  <si>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</si>
  <si>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</si>
  <si>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</si>
  <si>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</si>
  <si>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</si>
  <si>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</si>
  <si>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</si>
  <si>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</si>
  <si>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</si>
  <si>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</si>
  <si>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</si>
  <si>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</si>
  <si>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</si>
  <si>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</si>
  <si>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</si>
  <si>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</si>
  <si>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</si>
  <si>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</si>
  <si>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</si>
  <si>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</si>
  <si>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</si>
  <si>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</si>
  <si>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</si>
  <si>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</si>
  <si>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</si>
  <si>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</si>
  <si>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</si>
  <si>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</si>
  <si>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</si>
  <si>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</si>
  <si>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</si>
  <si>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</si>
  <si>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</si>
  <si>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</si>
  <si>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</si>
  <si>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</si>
  <si>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</si>
  <si>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</si>
  <si>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</si>
  <si>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</si>
  <si>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</si>
  <si>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</si>
  <si>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</si>
  <si>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</si>
  <si>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</si>
  <si>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</si>
  <si>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</si>
  <si>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</si>
  <si>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</si>
  <si>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</si>
  <si>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</si>
  <si>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</si>
  <si>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</si>
  <si>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</si>
  <si>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</si>
  <si>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</si>
  <si>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</si>
  <si>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</si>
  <si>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</si>
  <si>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</si>
  <si>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</si>
  <si>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</si>
  <si>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</si>
  <si>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</si>
  <si>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</si>
  <si>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</si>
  <si>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</si>
  <si>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</si>
  <si>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</si>
  <si>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</si>
  <si>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</si>
  <si>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</si>
  <si>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</si>
  <si>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</si>
  <si>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</si>
  <si>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</si>
  <si>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</si>
  <si>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</si>
  <si>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</si>
  <si>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</si>
  <si>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</si>
  <si>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</si>
  <si>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</si>
  <si>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</si>
  <si>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</si>
  <si>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</si>
  <si>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</si>
  <si>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</si>
  <si>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</si>
  <si>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</si>
  <si>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</si>
  <si>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</si>
  <si>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</si>
  <si>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</si>
  <si>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</si>
  <si>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</si>
  <si>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</si>
  <si>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</si>
  <si>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</si>
  <si>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</si>
  <si>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</si>
  <si>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</si>
  <si>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</si>
  <si>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</si>
  <si>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</si>
  <si>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</si>
  <si>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</si>
  <si>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</si>
  <si>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</si>
  <si>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</si>
  <si>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</si>
  <si>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</si>
  <si>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</si>
  <si>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</si>
  <si>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</si>
  <si>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</si>
  <si>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</si>
  <si>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</si>
  <si>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</si>
  <si>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</si>
  <si>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</si>
  <si>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</si>
  <si>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</si>
  <si>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</si>
  <si>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</si>
  <si>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</si>
  <si>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</si>
  <si>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</si>
  <si>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</si>
  <si>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</si>
  <si>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</si>
  <si>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</si>
  <si>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</si>
  <si>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</si>
  <si>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</si>
  <si>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</si>
  <si>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</si>
  <si>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</si>
  <si>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</si>
  <si>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</si>
  <si>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</si>
  <si>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</si>
  <si>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</si>
  <si>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</si>
  <si>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</si>
  <si>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</si>
  <si>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</si>
  <si>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</si>
  <si>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</si>
  <si>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</si>
  <si>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</si>
  <si>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</si>
  <si>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</si>
  <si>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</si>
  <si>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</si>
  <si>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</si>
  <si>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</si>
  <si>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</si>
  <si>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</si>
  <si>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</si>
  <si>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</si>
  <si>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</si>
  <si>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</si>
  <si>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</si>
  <si>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</si>
  <si>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</si>
  <si>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</si>
  <si>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</si>
  <si>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</si>
  <si>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</si>
  <si>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</si>
  <si>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</si>
  <si>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</si>
  <si>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</si>
  <si>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</si>
  <si>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</si>
  <si>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</si>
  <si>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</si>
  <si>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</si>
  <si>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</si>
  <si>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</si>
  <si>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</si>
  <si>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</si>
  <si>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</si>
  <si>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</si>
  <si>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</si>
  <si>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</si>
  <si>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</si>
  <si>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</si>
  <si>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</si>
  <si>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</si>
  <si>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</si>
  <si>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</si>
  <si>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</si>
  <si>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</si>
  <si>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</si>
  <si>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</si>
  <si>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</si>
  <si>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</si>
  <si>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</si>
  <si>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</si>
  <si>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</si>
  <si>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</si>
  <si>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</si>
  <si>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</si>
  <si>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</si>
  <si>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</si>
  <si>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</si>
  <si>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</si>
  <si>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</si>
  <si>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</si>
  <si>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</si>
  <si>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</si>
  <si>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</si>
  <si>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</si>
  <si>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</si>
  <si>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</si>
  <si>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</si>
  <si>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</si>
  <si>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</si>
  <si>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</si>
  <si>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</si>
  <si>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</si>
  <si>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</si>
  <si>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</si>
  <si>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</si>
  <si>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</si>
  <si>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</si>
  <si>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</si>
  <si>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</si>
  <si>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</si>
  <si>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</si>
  <si>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</si>
  <si>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</si>
  <si>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</si>
  <si>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</si>
  <si>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</si>
  <si>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</si>
  <si>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</si>
  <si>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</si>
  <si>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</si>
  <si>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</si>
  <si>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</si>
  <si>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</si>
  <si>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</si>
  <si>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</si>
  <si>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</si>
  <si>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</si>
  <si>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</si>
  <si>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</si>
  <si>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</si>
  <si>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</si>
  <si>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</si>
  <si>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</si>
  <si>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</si>
  <si>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</si>
  <si>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</si>
  <si>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</si>
  <si>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</si>
  <si>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</si>
  <si>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</si>
  <si>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</si>
  <si>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</si>
  <si>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</si>
  <si>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</si>
  <si>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</si>
  <si>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</si>
  <si>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</si>
  <si>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</si>
  <si>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</si>
  <si>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</si>
  <si>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</si>
  <si>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</si>
  <si>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</si>
  <si>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</si>
  <si>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</si>
  <si>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</si>
  <si>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</si>
  <si>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</si>
  <si>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</si>
  <si>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</si>
  <si>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</si>
  <si>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</si>
  <si>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</si>
  <si>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</si>
  <si>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</si>
  <si>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</si>
  <si>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</si>
  <si>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</si>
  <si>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</si>
  <si>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</si>
  <si>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</si>
  <si>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</si>
  <si>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</si>
  <si>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</si>
  <si>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</si>
  <si>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</si>
  <si>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</si>
  <si>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</si>
  <si>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</si>
  <si>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</si>
  <si>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</si>
  <si>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</si>
  <si>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</si>
  <si>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</si>
  <si>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</si>
  <si>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</si>
  <si>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</si>
  <si>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</si>
  <si>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</si>
  <si>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</si>
  <si>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</si>
  <si>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</si>
  <si>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</si>
  <si>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</si>
  <si>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</si>
  <si>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</si>
  <si>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</si>
  <si>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</si>
  <si>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</si>
  <si>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</si>
  <si>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</si>
  <si>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</si>
  <si>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</si>
  <si>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</si>
  <si>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</si>
  <si>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</si>
  <si>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</si>
  <si>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</si>
  <si>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</si>
  <si>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</si>
  <si>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</si>
  <si>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</si>
  <si>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</si>
  <si>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</si>
  <si>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</si>
  <si>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</si>
  <si>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</si>
  <si>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</si>
  <si>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</si>
  <si>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</si>
  <si>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</si>
  <si>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</si>
  <si>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</si>
  <si>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</si>
  <si>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</si>
  <si>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</si>
  <si>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</si>
  <si>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</si>
  <si>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</si>
  <si>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</si>
  <si>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</si>
  <si>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</si>
  <si>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</si>
  <si>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</si>
  <si>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</si>
  <si>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</si>
  <si>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</si>
  <si>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</si>
  <si>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</si>
  <si>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</si>
  <si>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</si>
  <si>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</si>
  <si>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</si>
  <si>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</si>
  <si>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</si>
  <si>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</si>
  <si>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</si>
  <si>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</si>
  <si>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</si>
  <si>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</si>
  <si>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</si>
  <si>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</si>
  <si>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</si>
  <si>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</si>
  <si>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</si>
  <si>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</si>
  <si>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</si>
  <si>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</si>
  <si>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</si>
  <si>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</si>
  <si>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</si>
  <si>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</si>
  <si>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</si>
  <si>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</si>
  <si>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</si>
  <si>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</si>
  <si>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</si>
  <si>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</si>
  <si>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</si>
  <si>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</si>
  <si>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</si>
  <si>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</si>
  <si>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</si>
  <si>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</si>
  <si>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</si>
  <si>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</si>
  <si>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</si>
  <si>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</si>
  <si>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</si>
  <si>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</si>
  <si>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</si>
  <si>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</si>
  <si>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</si>
  <si>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</si>
  <si>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</si>
  <si>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</si>
  <si>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</si>
  <si>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</si>
  <si>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</si>
  <si>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</si>
  <si>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</si>
  <si>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</si>
  <si>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</si>
  <si>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</si>
  <si>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</si>
  <si>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</si>
  <si>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</si>
  <si>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</si>
  <si>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</si>
  <si>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</si>
  <si>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</si>
  <si>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</si>
  <si>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</si>
  <si>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</si>
  <si>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</si>
  <si>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</si>
  <si>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</si>
  <si>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</si>
  <si>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</si>
  <si>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</si>
  <si>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</si>
  <si>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</si>
  <si>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</si>
  <si>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</si>
  <si>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</si>
  <si>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</si>
  <si>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</si>
  <si>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</si>
  <si>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</si>
  <si>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</si>
  <si>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</si>
  <si>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</si>
  <si>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</si>
  <si>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</si>
  <si>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</si>
  <si>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</si>
  <si>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</si>
  <si>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</si>
  <si>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</si>
  <si>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</si>
  <si>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</si>
  <si>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</si>
  <si>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</si>
  <si>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</si>
  <si>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</si>
  <si>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</si>
  <si>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</si>
  <si>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</si>
  <si>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</si>
  <si>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</si>
  <si>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</si>
  <si>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</si>
  <si>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</si>
  <si>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</si>
  <si>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</si>
  <si>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</si>
  <si>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</si>
  <si>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</si>
  <si>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</si>
  <si>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</si>
  <si>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</si>
  <si>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</si>
  <si>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</si>
  <si>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</si>
  <si>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</si>
  <si>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</si>
  <si>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</si>
  <si>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</si>
  <si>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</si>
  <si>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</si>
  <si>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</si>
  <si>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</si>
  <si>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</si>
  <si>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</si>
  <si>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</si>
  <si>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</si>
  <si>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</si>
  <si>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</si>
  <si>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</si>
  <si>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</si>
  <si>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</si>
  <si>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</si>
  <si>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</si>
  <si>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</si>
  <si>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</si>
  <si>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</si>
  <si>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</si>
  <si>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</si>
  <si>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</si>
  <si>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</si>
  <si>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</si>
  <si>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</si>
  <si>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</si>
  <si>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</si>
  <si>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</si>
  <si>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</si>
  <si>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</si>
  <si>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</si>
  <si>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</si>
  <si>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</si>
  <si>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</si>
  <si>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</si>
  <si>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</si>
  <si>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</si>
  <si>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</si>
  <si>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</si>
  <si>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</si>
  <si>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</si>
  <si>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</si>
  <si>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</si>
  <si>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</si>
  <si>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</si>
  <si>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</si>
  <si>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</si>
  <si>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</si>
  <si>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</si>
  <si>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</si>
  <si>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</si>
  <si>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</si>
  <si>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</si>
  <si>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</si>
  <si>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</si>
  <si>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</si>
  <si>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</si>
  <si>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</si>
  <si>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</si>
  <si>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</si>
  <si>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</si>
  <si>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</si>
  <si>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</si>
  <si>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</si>
  <si>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</si>
  <si>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</si>
  <si>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</si>
  <si>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</si>
  <si>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</si>
  <si>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</si>
  <si>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</si>
  <si>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</si>
  <si>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</si>
  <si>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</si>
  <si>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</si>
  <si>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</si>
  <si>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</si>
  <si>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</si>
  <si>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</si>
  <si>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</si>
  <si>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</si>
  <si>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</si>
  <si>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</si>
  <si>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</si>
  <si>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</si>
  <si>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</si>
  <si>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</si>
  <si>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</si>
  <si>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</si>
  <si>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</si>
  <si>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</si>
  <si>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</si>
  <si>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</si>
  <si>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</si>
  <si>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</si>
  <si>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</si>
  <si>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</si>
  <si>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</si>
  <si>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</si>
  <si>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</si>
  <si>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</si>
  <si>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</si>
  <si>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</si>
  <si>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</si>
  <si>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</si>
  <si>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</si>
  <si>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</si>
  <si>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</si>
  <si>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</si>
  <si>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</si>
  <si>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</si>
  <si>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</si>
  <si>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</si>
  <si>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</si>
  <si>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</si>
  <si>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</si>
  <si>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</si>
  <si>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</si>
  <si>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</si>
  <si>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</si>
  <si>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</si>
  <si>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</si>
  <si>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</si>
  <si>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</si>
  <si>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</si>
  <si>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</si>
  <si>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</si>
  <si>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</si>
  <si>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</si>
  <si>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</si>
  <si>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</si>
  <si>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</si>
  <si>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</si>
  <si>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</si>
  <si>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</si>
  <si>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</si>
  <si>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</si>
  <si>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</si>
  <si>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</si>
  <si>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</si>
  <si>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</si>
  <si>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</si>
  <si>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</si>
  <si>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</si>
  <si>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</si>
  <si>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</si>
  <si>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</si>
  <si>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</si>
  <si>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</si>
  <si>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</si>
  <si>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</si>
  <si>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</si>
  <si>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</si>
  <si>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</si>
  <si>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</si>
  <si>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</si>
  <si>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</si>
  <si>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</si>
  <si>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</si>
  <si>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</si>
  <si>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</si>
  <si>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</si>
  <si>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</si>
  <si>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</si>
  <si>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</si>
  <si>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</si>
  <si>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</si>
  <si>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</si>
  <si>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</si>
  <si>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</si>
  <si>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</si>
  <si>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</si>
  <si>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</si>
  <si>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</si>
  <si>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</si>
  <si>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</si>
  <si>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</si>
  <si>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</si>
  <si>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</si>
  <si>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</si>
  <si>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</si>
  <si>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</si>
  <si>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</si>
  <si>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</si>
  <si>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</si>
  <si>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</si>
  <si>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</si>
  <si>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</si>
  <si>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</si>
  <si>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</si>
  <si>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</si>
  <si>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</si>
  <si>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</si>
  <si>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</si>
  <si>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</si>
  <si>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</si>
  <si>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</si>
  <si>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</si>
  <si>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</si>
  <si>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</si>
  <si>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</si>
  <si>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</si>
  <si>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</si>
  <si>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</si>
  <si>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</si>
  <si>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</si>
  <si>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</si>
  <si>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</si>
  <si>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</si>
  <si>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</si>
  <si>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</si>
  <si>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</si>
  <si>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</si>
  <si>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</si>
  <si>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</si>
  <si>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</si>
  <si>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</si>
  <si>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</si>
  <si>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</si>
  <si>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</si>
  <si>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</si>
  <si>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</si>
  <si>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</si>
  <si>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</si>
  <si>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</si>
  <si>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</si>
  <si>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</si>
  <si>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</si>
  <si>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</si>
  <si>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</si>
  <si>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</si>
  <si>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</si>
  <si>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</si>
  <si>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</si>
  <si>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</si>
  <si>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</si>
  <si>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</si>
  <si>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</si>
  <si>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</si>
  <si>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</si>
  <si>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</si>
  <si>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</si>
  <si>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</si>
  <si>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</si>
  <si>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</si>
  <si>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</si>
  <si>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</si>
  <si>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</si>
  <si>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</si>
  <si>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</si>
  <si>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</si>
  <si>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</si>
  <si>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</si>
  <si>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</si>
  <si>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</si>
  <si>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</si>
  <si>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</si>
  <si>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</si>
  <si>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</si>
  <si>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</si>
  <si>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</si>
  <si>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</si>
  <si>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</si>
  <si>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</si>
  <si>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</si>
  <si>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</si>
  <si>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</si>
  <si>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</si>
  <si>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</si>
  <si>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</si>
  <si>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</si>
  <si>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</si>
  <si>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</si>
  <si>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</si>
  <si>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</si>
  <si>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</si>
  <si>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</si>
  <si>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</si>
  <si>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</si>
  <si>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</si>
  <si>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</si>
  <si>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</si>
  <si>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</si>
  <si>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</si>
  <si>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</si>
  <si>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</si>
  <si>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</si>
  <si>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</si>
  <si>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</si>
  <si>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</si>
  <si>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</si>
  <si>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</si>
  <si>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</si>
  <si>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</si>
  <si>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</si>
  <si>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</si>
  <si>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</si>
  <si>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</si>
  <si>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</si>
  <si>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</si>
  <si>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</si>
  <si>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</si>
  <si>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</si>
  <si>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</si>
  <si>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</si>
  <si>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</si>
  <si>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</si>
  <si>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</si>
  <si>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</si>
  <si>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</si>
  <si>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</si>
  <si>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</si>
  <si>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</si>
  <si>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</si>
  <si>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</si>
  <si>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</si>
  <si>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</si>
  <si>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</si>
  <si>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</si>
  <si>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</si>
  <si>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</si>
  <si>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</si>
  <si>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</si>
  <si>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</si>
  <si>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</si>
  <si>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</si>
  <si>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</si>
  <si>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</si>
  <si>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</si>
  <si>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</si>
  <si>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</si>
  <si>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</si>
  <si>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</si>
  <si>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</si>
  <si>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</si>
  <si>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</si>
  <si>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</si>
  <si>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</si>
  <si>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</si>
  <si>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</si>
  <si>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</si>
  <si>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</si>
  <si>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</si>
  <si>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</si>
  <si>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</si>
  <si>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</si>
  <si>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</si>
  <si>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</si>
  <si>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</si>
  <si>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</si>
  <si>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</si>
  <si>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</si>
  <si>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</si>
  <si>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</si>
  <si>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</si>
  <si>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</si>
  <si>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</si>
  <si>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</si>
  <si>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</si>
  <si>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</si>
  <si>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</si>
  <si>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</si>
  <si>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</si>
  <si>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</si>
  <si>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</si>
  <si>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</si>
  <si>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</si>
  <si>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</si>
  <si>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</si>
  <si>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</si>
  <si>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</si>
  <si>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</si>
  <si>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</si>
  <si>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</si>
  <si>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</si>
  <si>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</si>
  <si>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</si>
  <si>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</si>
  <si>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</si>
  <si>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</si>
  <si>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</si>
  <si>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</si>
  <si>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</si>
  <si>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</si>
  <si>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</si>
  <si>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</si>
  <si>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</si>
  <si>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</si>
  <si>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</si>
  <si>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</si>
  <si>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</si>
  <si>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</si>
  <si>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</si>
  <si>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</si>
  <si>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</si>
  <si>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</si>
  <si>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</si>
  <si>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</si>
  <si>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</si>
  <si>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</si>
  <si>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</si>
  <si>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</si>
  <si>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</si>
  <si>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</si>
  <si>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</si>
  <si>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</si>
  <si>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</si>
  <si>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</si>
  <si>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</si>
  <si>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</si>
  <si>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</si>
  <si>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</si>
  <si>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</si>
  <si>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</si>
  <si>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</si>
  <si>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</si>
  <si>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</si>
  <si>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</si>
  <si>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</si>
  <si>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</si>
  <si>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</si>
  <si>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</si>
  <si>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</si>
  <si>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</si>
  <si>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</si>
  <si>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</si>
  <si>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</si>
  <si>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</si>
  <si>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</si>
  <si>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</si>
  <si>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</si>
  <si>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</si>
  <si>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</si>
  <si>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</si>
  <si>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</si>
  <si>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</si>
  <si>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</si>
  <si>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</si>
  <si>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</si>
  <si>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</si>
  <si>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</si>
  <si>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</si>
  <si>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</si>
  <si>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</si>
  <si>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</si>
  <si>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</si>
  <si>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</si>
  <si>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</si>
  <si>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</si>
  <si>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</si>
  <si>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</si>
  <si>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</si>
  <si>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</si>
  <si>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</si>
  <si>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</si>
  <si>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</si>
  <si>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</si>
  <si>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</si>
  <si>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</si>
  <si>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</si>
  <si>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</si>
  <si>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</si>
  <si>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</si>
  <si>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</si>
  <si>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</si>
  <si>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</si>
  <si>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</si>
  <si>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</si>
  <si>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</si>
  <si>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</si>
  <si>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</si>
  <si>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</si>
  <si>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</si>
  <si>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</si>
  <si>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</si>
  <si>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</si>
  <si>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</si>
  <si>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</si>
  <si>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</si>
  <si>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</si>
  <si>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</si>
  <si>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</si>
  <si>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</si>
  <si>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</si>
  <si>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</si>
  <si>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</si>
  <si>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</si>
  <si>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</si>
  <si>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</si>
  <si>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</si>
  <si>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</si>
  <si>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</si>
  <si>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</si>
  <si>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</si>
  <si>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</si>
  <si>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</si>
  <si>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</si>
  <si>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</si>
  <si>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</si>
  <si>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</si>
  <si>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</si>
  <si>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</si>
  <si>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</si>
  <si>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</si>
  <si>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</si>
  <si>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</si>
  <si>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</si>
  <si>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</si>
  <si>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</si>
  <si>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</si>
  <si>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</si>
  <si>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</si>
  <si>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</si>
  <si>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</si>
  <si>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</si>
  <si>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</si>
  <si>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</si>
  <si>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</si>
  <si>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</si>
  <si>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</si>
  <si>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</si>
  <si>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</si>
  <si>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</si>
  <si>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</si>
  <si>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</si>
  <si>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</si>
  <si>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</si>
  <si>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</si>
  <si>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</si>
  <si>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</si>
  <si>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</si>
  <si>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</si>
  <si>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</si>
  <si>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</si>
  <si>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</si>
  <si>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</si>
  <si>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</si>
  <si>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</si>
  <si>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</si>
  <si>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</si>
  <si>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</si>
  <si>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</si>
  <si>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</si>
  <si>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</si>
  <si>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</si>
  <si>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</si>
  <si>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</si>
  <si>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</si>
  <si>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</si>
  <si>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</si>
  <si>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</si>
  <si>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</si>
  <si>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</si>
  <si>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</si>
  <si>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</si>
  <si>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</si>
  <si>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</si>
  <si>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</si>
  <si>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</si>
  <si>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</si>
  <si>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</si>
  <si>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</si>
  <si>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</si>
  <si>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</si>
  <si>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</si>
  <si>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</si>
  <si>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</si>
  <si>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</si>
  <si>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</si>
  <si>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</si>
  <si>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</si>
  <si>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</si>
  <si>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</si>
  <si>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</si>
  <si>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</si>
  <si>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</si>
  <si>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</si>
  <si>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</si>
  <si>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</si>
  <si>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</si>
  <si>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</si>
  <si>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</si>
  <si>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</si>
  <si>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</si>
  <si>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</si>
  <si>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</si>
  <si>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</si>
  <si>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</si>
  <si>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</si>
  <si>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</si>
  <si>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</si>
  <si>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</si>
  <si>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</si>
  <si>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</si>
  <si>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</si>
  <si>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</si>
  <si>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</si>
  <si>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</si>
  <si>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</si>
  <si>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</si>
  <si>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</si>
  <si>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</si>
  <si>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</si>
  <si>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</si>
  <si>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</si>
  <si>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</si>
  <si>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</si>
  <si>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</si>
  <si>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</si>
  <si>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</si>
  <si>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</si>
  <si>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</si>
  <si>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</si>
  <si>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</si>
  <si>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</si>
  <si>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</si>
  <si>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</si>
  <si>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</si>
  <si>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</si>
  <si>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</si>
  <si>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</si>
  <si>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</si>
  <si>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</si>
  <si>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</si>
  <si>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</si>
  <si>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</si>
  <si>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</si>
  <si>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</si>
  <si>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</si>
  <si>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</si>
  <si>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</si>
  <si>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</si>
  <si>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</si>
  <si>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</si>
  <si>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</si>
  <si>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</si>
  <si>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</si>
  <si>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</si>
  <si>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</si>
  <si>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</si>
  <si>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</si>
  <si>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</si>
  <si>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</si>
  <si>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</si>
  <si>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</si>
  <si>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</si>
  <si>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</si>
  <si>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</si>
  <si>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</si>
  <si>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</si>
  <si>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</si>
  <si>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</si>
  <si>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</si>
  <si>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</si>
  <si>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</si>
  <si>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</si>
  <si>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</si>
  <si>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</si>
  <si>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</si>
  <si>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</si>
  <si>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</si>
  <si>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</si>
  <si>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</si>
  <si>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</si>
  <si>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</si>
  <si>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</si>
  <si>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</si>
  <si>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</si>
  <si>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</si>
  <si>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</si>
  <si>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</si>
  <si>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</si>
  <si>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</si>
  <si>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</si>
  <si>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</si>
  <si>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</si>
  <si>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</si>
  <si>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</si>
  <si>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</si>
  <si>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</si>
  <si>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</si>
  <si>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</si>
  <si>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</si>
  <si>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</si>
  <si>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</si>
  <si>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</si>
  <si>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</si>
  <si>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</si>
  <si>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</si>
  <si>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</si>
  <si>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</si>
  <si>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</si>
  <si>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</si>
  <si>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</si>
  <si>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</si>
  <si>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</si>
  <si>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</si>
  <si>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</si>
  <si>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</si>
  <si>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</si>
  <si>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</si>
  <si>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</si>
  <si>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</si>
  <si>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</si>
  <si>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</si>
  <si>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</si>
  <si>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</si>
  <si>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</si>
  <si>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</si>
  <si>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</si>
  <si>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</si>
  <si>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</si>
  <si>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</si>
  <si>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</si>
  <si>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</si>
  <si>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</si>
  <si>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</si>
  <si>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</si>
  <si>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</si>
  <si>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</si>
  <si>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</si>
  <si>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</si>
  <si>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</si>
  <si>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</si>
  <si>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</si>
  <si>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</si>
  <si>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</si>
  <si>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</si>
  <si>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</si>
  <si>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</si>
  <si>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</si>
  <si>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</si>
  <si>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</si>
  <si>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</si>
  <si>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</si>
  <si>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</si>
  <si>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</si>
  <si>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</si>
  <si>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</si>
  <si>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</si>
  <si>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</si>
  <si>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</si>
  <si>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</si>
  <si>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</si>
  <si>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</si>
  <si>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</si>
  <si>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</si>
  <si>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</si>
  <si>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</si>
  <si>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</si>
  <si>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</si>
  <si>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</si>
  <si>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</si>
  <si>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</si>
  <si>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</si>
  <si>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</si>
  <si>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</si>
  <si>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</si>
  <si>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</si>
  <si>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</si>
  <si>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</si>
  <si>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</si>
  <si>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</si>
  <si>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</si>
  <si>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</si>
  <si>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</si>
  <si>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</si>
  <si>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</si>
  <si>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</si>
  <si>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</si>
  <si>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</si>
  <si>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</si>
  <si>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</si>
  <si>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</si>
  <si>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</si>
  <si>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</si>
  <si>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</si>
  <si>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</si>
  <si>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</si>
  <si>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</si>
  <si>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</si>
  <si>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</si>
  <si>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</si>
  <si>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</si>
  <si>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</si>
  <si>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</si>
  <si>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</si>
  <si>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</si>
  <si>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</si>
  <si>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</si>
  <si>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</si>
  <si>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</si>
  <si>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</si>
  <si>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</si>
  <si>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</si>
  <si>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</si>
  <si>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</si>
  <si>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</si>
  <si>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</si>
  <si>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</si>
  <si>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</si>
  <si>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</si>
  <si>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</si>
  <si>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</si>
  <si>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</si>
  <si>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</si>
  <si>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</si>
  <si>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</si>
  <si>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</si>
  <si>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</si>
  <si>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</si>
  <si>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</si>
  <si>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</si>
  <si>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</si>
  <si>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</si>
  <si>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</si>
  <si>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</si>
  <si>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</si>
  <si>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</si>
  <si>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</si>
  <si>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</si>
  <si>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</si>
  <si>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</si>
  <si>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</si>
  <si>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</si>
  <si>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</si>
  <si>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</si>
  <si>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</si>
  <si>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</si>
  <si>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</si>
  <si>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</si>
  <si>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</si>
  <si>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</si>
  <si>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</si>
  <si>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</si>
  <si>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</si>
  <si>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</si>
  <si>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</si>
  <si>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</si>
  <si>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</si>
  <si>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</si>
  <si>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</si>
  <si>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</si>
  <si>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</si>
  <si>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</si>
  <si>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</si>
  <si>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</si>
  <si>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</si>
  <si>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</si>
  <si>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</si>
  <si>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</si>
  <si>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</si>
  <si>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</si>
  <si>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</si>
  <si>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</si>
  <si>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</si>
  <si>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</si>
  <si>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</si>
  <si>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</si>
  <si>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</si>
  <si>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</si>
  <si>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</si>
  <si>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</si>
  <si>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</si>
  <si>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</si>
  <si>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</si>
  <si>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</si>
  <si>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</si>
  <si>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</si>
  <si>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</si>
  <si>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</si>
  <si>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</si>
  <si>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</si>
  <si>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</si>
  <si>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</si>
  <si>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</si>
  <si>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</si>
  <si>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</si>
  <si>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</si>
  <si>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</si>
  <si>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</si>
  <si>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</si>
  <si>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</si>
  <si>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</si>
  <si>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</si>
  <si>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</si>
  <si>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</si>
  <si>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</si>
  <si>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</si>
  <si>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</si>
  <si>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</si>
  <si>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</si>
  <si>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</si>
  <si>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</si>
  <si>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</si>
  <si>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</si>
  <si>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</si>
  <si>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</si>
  <si>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</si>
  <si>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</si>
  <si>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</si>
  <si>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</si>
  <si>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</si>
  <si>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</si>
  <si>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</si>
  <si>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</si>
  <si>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</si>
  <si>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</si>
  <si>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</si>
  <si>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</si>
  <si>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</si>
  <si>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</si>
  <si>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</si>
  <si>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</si>
  <si>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</si>
  <si>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</si>
  <si>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</si>
  <si>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</si>
  <si>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</si>
  <si>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</si>
  <si>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</si>
  <si>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</si>
  <si>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</si>
  <si>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</si>
  <si>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</si>
  <si>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</si>
  <si>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</si>
  <si>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</si>
  <si>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</si>
  <si>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</si>
  <si>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</si>
  <si>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</si>
  <si>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</si>
  <si>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</si>
  <si>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</si>
  <si>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</si>
  <si>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</si>
  <si>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</si>
  <si>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</si>
  <si>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</si>
  <si>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</si>
  <si>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</si>
  <si>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</si>
  <si>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</si>
  <si>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</si>
  <si>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</si>
  <si>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</si>
  <si>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</si>
  <si>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</si>
  <si>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</si>
  <si>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</si>
  <si>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</si>
  <si>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</si>
  <si>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</si>
  <si>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</si>
  <si>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</si>
  <si>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</si>
  <si>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</si>
  <si>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</si>
  <si>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</si>
  <si>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</si>
  <si>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</si>
  <si>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</si>
  <si>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</si>
  <si>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</si>
  <si>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</si>
  <si>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</si>
  <si>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</si>
  <si>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</si>
  <si>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</si>
  <si>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</si>
  <si>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</si>
  <si>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</si>
  <si>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</si>
  <si>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</si>
  <si>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</si>
  <si>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</si>
  <si>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</si>
  <si>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</si>
  <si>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</si>
  <si>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</si>
  <si>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</si>
  <si>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</si>
  <si>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</si>
  <si>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</si>
  <si>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</si>
  <si>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</si>
  <si>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</si>
  <si>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</si>
  <si>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</si>
  <si>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</si>
  <si>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</si>
  <si>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</si>
  <si>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</si>
  <si>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</si>
  <si>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</si>
  <si>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</si>
  <si>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</si>
  <si>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</si>
  <si>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</si>
  <si>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</si>
  <si>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</si>
  <si>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</si>
  <si>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</si>
  <si>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</si>
  <si>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</si>
  <si>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</si>
  <si>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</si>
  <si>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</si>
  <si>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</si>
  <si>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</si>
  <si>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</si>
  <si>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</si>
  <si>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</si>
  <si>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</si>
  <si>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</si>
  <si>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</si>
  <si>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</si>
  <si>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</si>
  <si>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</si>
  <si>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</si>
  <si>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</si>
  <si>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</si>
  <si>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</si>
  <si>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</si>
  <si>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</si>
  <si>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</si>
  <si>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</si>
  <si>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</si>
  <si>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</si>
  <si>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</si>
  <si>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</si>
  <si>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</si>
  <si>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</si>
  <si>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</si>
  <si>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</si>
  <si>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</si>
  <si>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</si>
  <si>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</si>
  <si>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</si>
  <si>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</si>
  <si>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</si>
  <si>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</si>
  <si>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</si>
  <si>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</si>
  <si>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</si>
  <si>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</si>
  <si>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</si>
  <si>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</si>
  <si>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</si>
  <si>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</si>
  <si>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</si>
  <si>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</si>
  <si>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</si>
  <si>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</si>
  <si>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</si>
  <si>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</si>
  <si>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</si>
  <si>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</si>
  <si>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</si>
  <si>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</si>
  <si>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</si>
  <si>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</si>
  <si>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</si>
  <si>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</si>
  <si>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</si>
  <si>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</si>
  <si>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</si>
  <si>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</si>
  <si>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</si>
  <si>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</si>
  <si>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</si>
  <si>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</si>
  <si>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</si>
  <si>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</si>
  <si>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</si>
  <si>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</si>
  <si>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</si>
  <si>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</si>
  <si>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</si>
  <si>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</si>
  <si>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</si>
  <si>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</si>
  <si>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</si>
  <si>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</si>
  <si>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</si>
  <si>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</si>
  <si>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</si>
  <si>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</si>
  <si>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</si>
  <si>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</si>
  <si>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</si>
  <si>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</si>
  <si>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</si>
  <si>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</si>
  <si>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</si>
  <si>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</si>
  <si>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</si>
  <si>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</si>
  <si>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</si>
  <si>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</si>
  <si>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</si>
  <si>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</si>
  <si>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</si>
  <si>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</si>
  <si>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</si>
  <si>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</si>
  <si>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</si>
  <si>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</si>
  <si>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</si>
  <si>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</si>
  <si>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</si>
  <si>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</si>
  <si>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</si>
  <si>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</si>
  <si>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</si>
  <si>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</si>
  <si>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</si>
  <si>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</si>
  <si>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</si>
  <si>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</si>
  <si>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</si>
  <si>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</si>
  <si>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</si>
  <si>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</si>
  <si>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</si>
  <si>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</si>
  <si>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</si>
  <si>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</si>
  <si>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</si>
  <si>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</si>
  <si>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</si>
  <si>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</si>
  <si>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</si>
  <si>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</si>
  <si>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</si>
  <si>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</si>
  <si>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</si>
  <si>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</si>
  <si>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</si>
  <si>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</si>
  <si>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</si>
  <si>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</si>
  <si>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</si>
  <si>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</si>
  <si>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</si>
  <si>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</si>
  <si>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</si>
  <si>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</si>
  <si>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</si>
  <si>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</si>
  <si>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</si>
  <si>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</si>
  <si>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</si>
  <si>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</si>
  <si>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</si>
  <si>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</si>
  <si>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</si>
  <si>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</si>
  <si>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</si>
  <si>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</si>
  <si>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</si>
  <si>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</si>
  <si>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</si>
  <si>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</si>
  <si>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</si>
  <si>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</si>
  <si>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</si>
  <si>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</si>
  <si>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</si>
  <si>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</si>
  <si>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</si>
  <si>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</si>
  <si>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</si>
  <si>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</si>
  <si>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</si>
  <si>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</si>
  <si>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</si>
  <si>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</si>
  <si>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</si>
  <si>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</si>
  <si>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</si>
  <si>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</si>
  <si>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</si>
  <si>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</si>
  <si>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</si>
  <si>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</si>
  <si>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</si>
  <si>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</si>
  <si>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</si>
  <si>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</si>
  <si>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</si>
  <si>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</si>
  <si>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</si>
  <si>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</si>
  <si>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</si>
  <si>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</si>
  <si>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</si>
  <si>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</si>
  <si>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</si>
  <si>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</si>
  <si>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</si>
  <si>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</si>
  <si>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</si>
  <si>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</si>
  <si>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</si>
  <si>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</si>
  <si>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</si>
  <si>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</si>
  <si>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</si>
  <si>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</si>
  <si>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</si>
  <si>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</si>
  <si>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</si>
  <si>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</si>
  <si>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</si>
  <si>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</si>
  <si>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</si>
  <si>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</si>
  <si>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</si>
  <si>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</si>
  <si>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</si>
  <si>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</si>
  <si>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</si>
  <si>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</si>
  <si>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</si>
  <si>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</si>
  <si>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</si>
  <si>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</si>
  <si>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</si>
  <si>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</si>
  <si>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</si>
  <si>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</si>
  <si>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</si>
  <si>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</si>
  <si>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</si>
  <si>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</si>
  <si>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</si>
  <si>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</si>
  <si>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</si>
  <si>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</si>
  <si>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</si>
  <si>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</si>
  <si>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</si>
  <si>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</si>
  <si>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</si>
  <si>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</si>
  <si>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</si>
  <si>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</si>
  <si>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</si>
  <si>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</si>
  <si>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</si>
  <si>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</si>
  <si>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</si>
  <si>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</si>
  <si>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</si>
  <si>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</si>
  <si>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</si>
  <si>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</si>
  <si>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</si>
  <si>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</si>
  <si>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</si>
  <si>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</si>
  <si>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</si>
  <si>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</si>
  <si>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</si>
  <si>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</si>
  <si>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</si>
  <si>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</si>
  <si>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</si>
  <si>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</si>
  <si>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</si>
  <si>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</si>
  <si>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</si>
  <si>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</si>
  <si>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</si>
  <si>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</si>
  <si>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</si>
  <si>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</si>
  <si>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</si>
  <si>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</si>
  <si>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</si>
  <si>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</si>
  <si>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</si>
  <si>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</si>
  <si>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</si>
  <si>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</si>
  <si>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</si>
  <si>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</si>
  <si>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</si>
  <si>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</si>
  <si>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</si>
  <si>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</si>
  <si>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</si>
  <si>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</si>
  <si>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</si>
  <si>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</si>
  <si>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</si>
  <si>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</si>
  <si>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</si>
  <si>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</si>
  <si>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</si>
  <si>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</si>
  <si>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</si>
  <si>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</si>
  <si>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</si>
  <si>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</si>
  <si>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</si>
  <si>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</si>
  <si>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</si>
  <si>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</si>
  <si>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</si>
  <si>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</si>
  <si>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</si>
  <si>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</si>
  <si>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</si>
  <si>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</si>
  <si>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</si>
  <si>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</si>
  <si>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</si>
  <si>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</si>
  <si>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</si>
  <si>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</si>
  <si>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</si>
  <si>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</si>
  <si>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</si>
  <si>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</si>
  <si>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</si>
  <si>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</si>
  <si>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</si>
  <si>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</si>
  <si>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</si>
  <si>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</si>
  <si>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</si>
  <si>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</si>
  <si>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</si>
  <si>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</si>
  <si>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</si>
  <si>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</si>
  <si>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</si>
  <si>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</si>
  <si>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</si>
  <si>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</si>
  <si>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</si>
  <si>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</si>
  <si>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</si>
  <si>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</si>
  <si>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</si>
  <si>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</si>
  <si>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</si>
  <si>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</si>
  <si>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</si>
  <si>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</si>
  <si>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</si>
  <si>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</si>
  <si>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</si>
  <si>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</si>
  <si>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</si>
  <si>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</si>
  <si>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</si>
  <si>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</si>
  <si>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</si>
  <si>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</si>
  <si>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</si>
  <si>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</si>
  <si>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</si>
  <si>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</si>
  <si>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</si>
  <si>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</si>
  <si>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</si>
  <si>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</si>
  <si>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</si>
  <si>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</si>
  <si>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</si>
  <si>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</si>
  <si>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</si>
  <si>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</si>
  <si>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</si>
  <si>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</si>
  <si>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</si>
  <si>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</si>
  <si>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</si>
  <si>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</si>
  <si>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</si>
  <si>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</si>
  <si>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</si>
  <si>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</si>
  <si>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</si>
  <si>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</si>
  <si>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</si>
  <si>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</si>
  <si>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</si>
  <si>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</si>
  <si>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</si>
  <si>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</si>
  <si>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</si>
  <si>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</si>
  <si>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</si>
  <si>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</si>
  <si>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</si>
  <si>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</si>
  <si>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</si>
  <si>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</si>
  <si>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</si>
  <si>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</si>
  <si>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</si>
  <si>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</si>
  <si>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</si>
  <si>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</si>
  <si>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</si>
  <si>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</si>
  <si>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</si>
  <si>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</si>
  <si>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</si>
  <si>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</si>
  <si>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</si>
  <si>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</si>
  <si>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</si>
  <si>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</si>
  <si>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</si>
  <si>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</si>
  <si>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</si>
  <si>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</si>
  <si>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</si>
  <si>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</si>
  <si>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</si>
  <si>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</si>
  <si>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</si>
  <si>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</si>
  <si>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</si>
  <si>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</si>
  <si>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</si>
  <si>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</si>
  <si>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</si>
  <si>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</si>
  <si>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</si>
  <si>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</si>
  <si>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</si>
  <si>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</si>
  <si>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</si>
  <si>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</si>
  <si>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</si>
  <si>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</si>
  <si>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</si>
  <si>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</si>
  <si>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</si>
  <si>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</si>
  <si>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</si>
  <si>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</si>
  <si>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</si>
  <si>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</si>
  <si>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</si>
  <si>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</si>
  <si>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</si>
  <si>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</si>
  <si>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</si>
  <si>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</si>
  <si>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</si>
  <si>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</si>
  <si>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</si>
  <si>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</si>
  <si>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</si>
  <si>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</si>
  <si>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</si>
  <si>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</si>
  <si>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</si>
  <si>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</si>
  <si>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</si>
  <si>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</si>
  <si>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</si>
  <si>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</si>
  <si>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</si>
  <si>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</si>
  <si>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</si>
  <si>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</si>
  <si>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</si>
  <si>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</si>
  <si>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</si>
  <si>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</si>
  <si>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</si>
  <si>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</si>
  <si>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</si>
  <si>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</si>
  <si>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</si>
  <si>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</si>
  <si>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</si>
  <si>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</si>
  <si>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</si>
  <si>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</si>
  <si>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</si>
  <si>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</si>
  <si>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</si>
  <si>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</si>
  <si>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</si>
  <si>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</si>
  <si>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</si>
  <si>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</si>
  <si>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</si>
  <si>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</si>
  <si>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</si>
  <si>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</si>
  <si>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</si>
  <si>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</si>
  <si>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</si>
  <si>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</si>
  <si>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</si>
  <si>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</si>
  <si>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</si>
  <si>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</si>
  <si>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</si>
  <si>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</si>
  <si>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</si>
  <si>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</si>
  <si>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</si>
  <si>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</si>
  <si>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</si>
  <si>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</si>
  <si>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</si>
  <si>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</si>
  <si>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</si>
  <si>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</si>
  <si>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</si>
  <si>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</si>
  <si>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</si>
  <si>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</si>
  <si>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</si>
  <si>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</si>
  <si>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</si>
  <si>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</si>
  <si>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</si>
  <si>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</si>
  <si>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</si>
  <si>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</si>
  <si>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</si>
  <si>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</si>
  <si>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</si>
  <si>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</si>
  <si>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</si>
  <si>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</si>
  <si>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</si>
  <si>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</si>
  <si>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</si>
  <si>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</si>
  <si>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</si>
  <si>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</si>
  <si>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</si>
  <si>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</si>
  <si>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</si>
  <si>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</si>
  <si>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</si>
  <si>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</si>
  <si>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</si>
  <si>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</si>
  <si>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</si>
  <si>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</si>
  <si>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</si>
  <si>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</si>
  <si>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</si>
  <si>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</si>
  <si>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</si>
  <si>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</si>
  <si>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</si>
  <si>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</si>
  <si>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</si>
  <si>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</si>
  <si>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</si>
  <si>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</si>
  <si>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</si>
  <si>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</si>
  <si>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</si>
  <si>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</si>
  <si>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</si>
  <si>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</si>
  <si>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</si>
  <si>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</si>
  <si>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</si>
  <si>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</si>
  <si>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</si>
  <si>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</si>
  <si>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</si>
  <si>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</si>
  <si>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</si>
  <si>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</si>
  <si>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</si>
  <si>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</si>
  <si>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</si>
  <si>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</si>
  <si>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</si>
  <si>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</si>
  <si>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</si>
  <si>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</si>
  <si>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</si>
  <si>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</si>
  <si>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</si>
  <si>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</si>
  <si>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</si>
  <si>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</si>
  <si>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</si>
  <si>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</si>
  <si>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</si>
  <si>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</si>
  <si>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</si>
  <si>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</si>
  <si>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</si>
  <si>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</si>
  <si>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</si>
  <si>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</si>
  <si>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</si>
  <si>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</si>
  <si>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</si>
  <si>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</si>
  <si>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</si>
  <si>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</si>
  <si>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</si>
  <si>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</si>
  <si>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</si>
  <si>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</si>
  <si>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</si>
  <si>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</si>
  <si>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</si>
  <si>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</si>
  <si>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</si>
  <si>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</si>
  <si>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</si>
  <si>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</si>
  <si>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</si>
  <si>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</si>
  <si>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</si>
  <si>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</si>
  <si>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</si>
  <si>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</si>
  <si>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</si>
  <si>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</si>
  <si>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</si>
  <si>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</si>
  <si>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</si>
  <si>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</si>
  <si>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</si>
  <si>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</si>
  <si>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</si>
  <si>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</si>
  <si>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</si>
  <si>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</si>
  <si>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</si>
  <si>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</si>
  <si>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</si>
  <si>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</si>
  <si>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</si>
  <si>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</si>
  <si>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</si>
  <si>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</si>
  <si>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</si>
  <si>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</si>
  <si>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</si>
  <si>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</si>
  <si>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</si>
  <si>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</si>
  <si>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</si>
  <si>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</si>
  <si>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</si>
  <si>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</si>
  <si>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</si>
  <si>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</si>
  <si>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</si>
  <si>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</si>
  <si>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</si>
  <si>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</si>
  <si>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</si>
  <si>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</si>
  <si>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</si>
  <si>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</si>
  <si>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</si>
  <si>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</si>
  <si>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</si>
  <si>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</si>
  <si>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</si>
  <si>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</si>
  <si>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</si>
  <si>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</si>
  <si>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</si>
  <si>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</si>
  <si>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</si>
  <si>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</si>
  <si>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</si>
  <si>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</si>
  <si>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</si>
  <si>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</si>
  <si>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</si>
  <si>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</si>
  <si>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</si>
  <si>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</si>
  <si>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</si>
  <si>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</si>
  <si>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</si>
  <si>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</si>
  <si>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</si>
  <si>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</si>
  <si>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</si>
  <si>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</si>
  <si>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</si>
  <si>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</si>
  <si>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</si>
  <si>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</si>
  <si>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</si>
  <si>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</si>
  <si>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</si>
  <si>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</si>
  <si>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</si>
  <si>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</si>
  <si>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</si>
  <si>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</si>
  <si>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</si>
  <si>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</si>
  <si>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</si>
  <si>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</si>
  <si>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</si>
  <si>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</si>
  <si>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</si>
  <si>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</si>
  <si>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</si>
  <si>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</si>
  <si>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</si>
  <si>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</si>
  <si>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</si>
  <si>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</si>
  <si>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</si>
  <si>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</si>
  <si>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</si>
  <si>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</si>
  <si>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</si>
  <si>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</si>
  <si>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</si>
  <si>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</si>
  <si>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</si>
  <si>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</si>
  <si>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</si>
  <si>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</si>
  <si>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</si>
  <si>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</si>
  <si>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</si>
  <si>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</si>
  <si>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</si>
  <si>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</si>
  <si>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</si>
  <si>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</si>
  <si>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</si>
  <si>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</si>
  <si>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</si>
  <si>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</si>
  <si>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</si>
  <si>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</si>
  <si>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</si>
  <si>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</si>
  <si>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</si>
  <si>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</si>
  <si>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</si>
  <si>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</si>
  <si>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</si>
  <si>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</si>
  <si>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</si>
  <si>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</si>
  <si>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</si>
  <si>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</si>
  <si>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</si>
  <si>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</si>
  <si>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</si>
  <si>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</si>
  <si>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</si>
  <si>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</si>
  <si>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</si>
  <si>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</si>
  <si>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</si>
  <si>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</si>
  <si>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</si>
  <si>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</si>
  <si>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</si>
  <si>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</si>
  <si>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</si>
  <si>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</si>
  <si>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</si>
  <si>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</si>
  <si>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</si>
  <si>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</si>
  <si>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</si>
  <si>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</si>
  <si>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</si>
  <si>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</si>
  <si>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</si>
  <si>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</si>
  <si>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</si>
  <si>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</si>
  <si>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</si>
  <si>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</si>
  <si>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</si>
  <si>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</si>
  <si>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</si>
  <si>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</si>
  <si>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</si>
  <si>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</si>
  <si>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</si>
  <si>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</si>
  <si>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</si>
  <si>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</si>
  <si>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</si>
  <si>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</si>
  <si>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</si>
  <si>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</si>
  <si>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</si>
  <si>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</si>
  <si>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</si>
  <si>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</si>
  <si>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</si>
  <si>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</si>
  <si>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</si>
  <si>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</si>
  <si>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</si>
  <si>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</si>
  <si>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</si>
  <si>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</si>
  <si>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</si>
  <si>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</si>
  <si>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</si>
  <si>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</si>
  <si>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</si>
  <si>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</si>
  <si>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</si>
  <si>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</si>
  <si>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</si>
  <si>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</si>
  <si>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</si>
  <si>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</si>
  <si>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</si>
  <si>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</si>
  <si>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</si>
  <si>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</si>
  <si>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</si>
  <si>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</si>
  <si>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</si>
  <si>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</si>
  <si>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</si>
  <si>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</si>
  <si>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</si>
  <si>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</si>
  <si>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</si>
  <si>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</si>
  <si>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</si>
  <si>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</si>
  <si>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</si>
  <si>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</si>
  <si>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</si>
  <si>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</si>
  <si>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</si>
  <si>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</si>
  <si>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</si>
  <si>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</si>
  <si>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</si>
  <si>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</si>
  <si>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</si>
  <si>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</si>
  <si>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</si>
  <si>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</si>
  <si>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</si>
  <si>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</si>
  <si>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</si>
  <si>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</si>
  <si>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</si>
  <si>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</si>
  <si>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</si>
  <si>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</si>
  <si>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</si>
  <si>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</si>
  <si>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</si>
  <si>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</si>
  <si>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</si>
  <si>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</si>
  <si>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</si>
  <si>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</si>
  <si>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</si>
  <si>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</si>
  <si>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</si>
  <si>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</si>
  <si>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</si>
  <si>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</si>
  <si>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</si>
  <si>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</si>
  <si>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</si>
  <si>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</si>
  <si>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</si>
  <si>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</si>
  <si>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</si>
  <si>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</si>
  <si>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</si>
  <si>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</si>
  <si>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</si>
  <si>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</si>
  <si>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</si>
  <si>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</si>
  <si>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</si>
  <si>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</si>
  <si>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</si>
  <si>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</si>
  <si>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</si>
  <si>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</si>
  <si>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</si>
  <si>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</si>
  <si>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</si>
  <si>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</si>
  <si>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</si>
  <si>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</si>
  <si>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</si>
  <si>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</si>
  <si>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</si>
  <si>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</si>
  <si>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</si>
  <si>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</si>
  <si>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</si>
  <si>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</si>
  <si>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</si>
  <si>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</si>
  <si>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</si>
  <si>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</si>
  <si>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</si>
  <si>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</si>
  <si>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</si>
  <si>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</si>
  <si>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</si>
  <si>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</si>
  <si>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</si>
  <si>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</si>
  <si>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</si>
  <si>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</si>
  <si>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</si>
  <si>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</si>
  <si>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</si>
  <si>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</si>
  <si>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</si>
  <si>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</si>
  <si>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</si>
  <si>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</si>
  <si>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</si>
  <si>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</si>
  <si>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</si>
  <si>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</si>
  <si>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</si>
  <si>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</si>
  <si>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</si>
  <si>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</si>
  <si>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</si>
  <si>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</si>
  <si>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</si>
  <si>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</si>
  <si>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</si>
  <si>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</si>
  <si>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</si>
  <si>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</si>
  <si>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</si>
  <si>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</si>
  <si>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</si>
  <si>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</si>
  <si>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</si>
  <si>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</si>
  <si>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</si>
  <si>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</si>
  <si>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</si>
  <si>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</si>
  <si>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</si>
  <si>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</si>
  <si>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</si>
  <si>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</si>
  <si>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</si>
  <si>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</si>
  <si>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</si>
  <si>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</si>
  <si>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</si>
  <si>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</si>
  <si>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</si>
  <si>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</si>
  <si>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</si>
  <si>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</si>
  <si>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</si>
  <si>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</si>
  <si>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</si>
  <si>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</si>
  <si>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</si>
  <si>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</si>
  <si>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</si>
  <si>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</si>
  <si>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</si>
  <si>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</si>
  <si>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</si>
  <si>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</si>
  <si>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</si>
  <si>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</si>
  <si>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</si>
  <si>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</si>
  <si>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</si>
  <si>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</si>
  <si>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</si>
  <si>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</si>
  <si>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</si>
  <si>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</si>
  <si>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</si>
  <si>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</si>
  <si>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</si>
  <si>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</si>
  <si>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</si>
  <si>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</si>
  <si>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</si>
  <si>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</si>
  <si>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</si>
  <si>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</si>
  <si>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</si>
  <si>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</si>
  <si>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</si>
  <si>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</si>
  <si>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</si>
  <si>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</si>
  <si>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</si>
  <si>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</si>
  <si>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</si>
  <si>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</si>
  <si>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</si>
  <si>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</si>
  <si>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</si>
  <si>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</si>
  <si>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</si>
  <si>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</si>
  <si>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</si>
  <si>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</si>
  <si>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</si>
  <si>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</si>
  <si>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</si>
  <si>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</si>
  <si>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</si>
  <si>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</si>
  <si>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</si>
  <si>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</si>
  <si>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</si>
  <si>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</si>
  <si>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</si>
  <si>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</si>
  <si>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</si>
  <si>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</si>
  <si>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</si>
  <si>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</si>
  <si>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</si>
  <si>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</si>
  <si>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</si>
  <si>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</si>
  <si>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</si>
  <si>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</si>
  <si>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</si>
  <si>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</si>
  <si>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</si>
  <si>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</si>
  <si>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</si>
  <si>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</si>
  <si>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</si>
  <si>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</si>
  <si>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</si>
  <si>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</si>
  <si>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</si>
  <si>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</si>
  <si>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</si>
  <si>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</si>
  <si>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</si>
  <si>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</si>
  <si>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</si>
  <si>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</si>
  <si>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</si>
  <si>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</si>
  <si>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</si>
  <si>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</si>
  <si>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</si>
  <si>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</si>
  <si>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</si>
  <si>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</si>
  <si>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</si>
  <si>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</si>
  <si>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</si>
  <si>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</si>
  <si>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</si>
  <si>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</si>
  <si>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</si>
  <si>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</si>
  <si>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</si>
  <si>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</si>
  <si>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</si>
  <si>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</si>
  <si>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</si>
  <si>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</si>
  <si>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</si>
  <si>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</si>
  <si>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</si>
  <si>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</si>
  <si>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</si>
  <si>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</si>
  <si>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</si>
  <si>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</si>
  <si>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</si>
  <si>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</si>
  <si>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</si>
  <si>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</si>
  <si>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</si>
  <si>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</si>
  <si>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</si>
  <si>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</si>
  <si>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</si>
  <si>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</si>
  <si>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</si>
  <si>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</si>
  <si>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</si>
  <si>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</si>
  <si>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</si>
  <si>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</si>
  <si>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</si>
  <si>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</si>
  <si>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</si>
  <si>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</si>
  <si>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</si>
  <si>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</si>
  <si>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</si>
  <si>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</si>
  <si>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</si>
  <si>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</si>
  <si>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</si>
  <si>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</si>
  <si>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</si>
  <si>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</si>
  <si>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</si>
  <si>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</si>
  <si>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</si>
  <si>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</si>
  <si>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</si>
  <si>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</si>
  <si>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</si>
  <si>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</si>
  <si>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</si>
  <si>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</si>
  <si>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</si>
  <si>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</si>
  <si>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</si>
  <si>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</si>
  <si>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</si>
  <si>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</si>
  <si>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</si>
  <si>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</si>
  <si>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</si>
  <si>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</si>
  <si>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</si>
  <si>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</si>
  <si>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</si>
  <si>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</si>
  <si>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</si>
  <si>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</si>
  <si>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</si>
  <si>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</si>
  <si>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</si>
  <si>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</si>
  <si>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</si>
  <si>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</si>
  <si>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</si>
  <si>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</si>
  <si>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</si>
  <si>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</si>
  <si>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</si>
  <si>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</si>
  <si>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</si>
  <si>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</si>
  <si>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</si>
  <si>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</si>
  <si>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</si>
  <si>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</si>
  <si>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</si>
  <si>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</si>
  <si>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</si>
  <si>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</si>
  <si>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</si>
  <si>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</si>
  <si>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</si>
  <si>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</si>
  <si>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</si>
  <si>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</si>
  <si>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</si>
  <si>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</si>
  <si>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</si>
  <si>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</si>
  <si>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</si>
  <si>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</si>
  <si>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</si>
  <si>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</si>
  <si>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</si>
  <si>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</si>
  <si>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</si>
  <si>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</si>
  <si>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</si>
  <si>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</si>
  <si>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</si>
  <si>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</si>
  <si>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</si>
  <si>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</si>
  <si>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</si>
  <si>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</si>
  <si>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</si>
  <si>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</si>
  <si>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</si>
  <si>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</si>
  <si>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</si>
  <si>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</si>
  <si>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</si>
  <si>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</si>
  <si>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</si>
  <si>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</si>
  <si>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</si>
  <si>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</si>
  <si>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</si>
  <si>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</si>
  <si>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</si>
  <si>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</si>
  <si>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</si>
  <si>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</si>
  <si>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</si>
  <si>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</si>
  <si>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</si>
  <si>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</si>
  <si>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</si>
  <si>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</si>
  <si>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</si>
  <si>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</si>
  <si>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</si>
  <si>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</si>
  <si>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</si>
  <si>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</si>
  <si>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</si>
  <si>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</si>
  <si>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</si>
  <si>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</si>
  <si>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</si>
  <si>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</si>
  <si>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</si>
  <si>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</si>
  <si>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</si>
  <si>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</si>
  <si>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</si>
  <si>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</si>
  <si>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</si>
  <si>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</si>
  <si>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</si>
  <si>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</si>
  <si>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</si>
  <si>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</si>
  <si>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</si>
  <si>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</si>
  <si>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</si>
  <si>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</si>
  <si>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</si>
  <si>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</si>
  <si>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</si>
  <si>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</si>
  <si>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</si>
  <si>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</si>
  <si>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</si>
  <si>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</si>
  <si>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</si>
  <si>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</si>
  <si>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</si>
  <si>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</si>
  <si>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</si>
  <si>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</si>
  <si>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</si>
  <si>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</si>
  <si>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</si>
  <si>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</si>
  <si>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</si>
  <si>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</si>
  <si>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</si>
  <si>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</si>
  <si>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</si>
  <si>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</si>
  <si>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</si>
  <si>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</si>
  <si>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</si>
  <si>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</si>
  <si>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</si>
  <si>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</si>
  <si>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</si>
  <si>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</si>
  <si>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</si>
  <si>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</si>
  <si>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</si>
  <si>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</si>
  <si>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</si>
  <si>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</si>
  <si>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</si>
  <si>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</si>
  <si>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</si>
  <si>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</si>
  <si>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</si>
  <si>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</si>
  <si>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</si>
  <si>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</si>
  <si>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</si>
  <si>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</si>
  <si>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</si>
  <si>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</si>
  <si>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</si>
  <si>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</si>
  <si>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</si>
  <si>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</si>
  <si>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</si>
  <si>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</si>
  <si>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</si>
  <si>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</si>
  <si>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</si>
  <si>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</si>
  <si>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</si>
  <si>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</si>
  <si>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</si>
  <si>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</si>
  <si>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</si>
  <si>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</si>
  <si>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</si>
  <si>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</si>
  <si>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</si>
  <si>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</si>
  <si>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</si>
  <si>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</si>
  <si>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</si>
  <si>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</si>
  <si>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</si>
  <si>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</si>
  <si>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</si>
  <si>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</si>
  <si>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</si>
  <si>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</si>
  <si>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</si>
  <si>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</si>
  <si>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</si>
  <si>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</si>
  <si>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</si>
  <si>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</si>
  <si>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</si>
  <si>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</si>
  <si>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</si>
  <si>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</si>
  <si>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</si>
  <si>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</si>
  <si>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</si>
  <si>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</si>
  <si>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</si>
  <si>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</si>
  <si>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</si>
  <si>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</si>
  <si>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</si>
  <si>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</si>
  <si>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</si>
  <si>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</si>
  <si>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</si>
  <si>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</si>
  <si>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</si>
  <si>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</si>
  <si>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</si>
  <si>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</si>
  <si>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</si>
  <si>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</si>
  <si>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</si>
  <si>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</si>
  <si>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</si>
  <si>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</si>
  <si>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</si>
  <si>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</si>
  <si>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</si>
  <si>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</si>
  <si>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</si>
  <si>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</si>
  <si>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</si>
  <si>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</si>
  <si>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</si>
  <si>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</si>
  <si>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</si>
  <si>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</si>
  <si>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</si>
  <si>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</si>
  <si>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</si>
  <si>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</si>
  <si>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</si>
  <si>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</si>
  <si>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</si>
  <si>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</si>
  <si>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</si>
  <si>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</si>
  <si>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</si>
  <si>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</si>
  <si>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</si>
  <si>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</si>
  <si>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</si>
  <si>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</si>
  <si>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</si>
  <si>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</si>
  <si>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</si>
  <si>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</si>
  <si>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</si>
  <si>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</si>
  <si>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</si>
  <si>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</si>
  <si>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</si>
  <si>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</si>
  <si>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</si>
  <si>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</si>
  <si>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</si>
  <si>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</si>
  <si>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</si>
  <si>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</si>
  <si>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</si>
  <si>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</si>
  <si>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</si>
  <si>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</si>
  <si>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</si>
  <si>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</si>
  <si>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</si>
  <si>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</si>
  <si>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</si>
  <si>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</si>
  <si>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</si>
  <si>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</si>
  <si>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</si>
  <si>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</si>
  <si>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</si>
  <si>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</si>
  <si>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</si>
  <si>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</si>
  <si>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</si>
  <si>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</si>
  <si>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</si>
  <si>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</si>
  <si>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</si>
  <si>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</si>
  <si>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</si>
  <si>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</si>
  <si>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</si>
  <si>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</si>
  <si>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</si>
  <si>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</si>
  <si>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</si>
  <si>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</si>
  <si>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</si>
  <si>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</si>
  <si>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</si>
  <si>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</si>
  <si>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</si>
  <si>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</si>
  <si>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</si>
  <si>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</si>
  <si>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</si>
  <si>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</si>
  <si>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</si>
  <si>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</si>
  <si>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</si>
  <si>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</si>
  <si>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</si>
  <si>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</si>
  <si>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</si>
  <si>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</si>
  <si>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</si>
  <si>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</si>
  <si>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</si>
  <si>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</si>
  <si>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</si>
  <si>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</si>
  <si>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</si>
  <si>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</si>
  <si>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</si>
  <si>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</si>
  <si>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</si>
  <si>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</si>
  <si>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</si>
  <si>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</si>
  <si>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</si>
  <si>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</si>
  <si>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</si>
  <si>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</si>
  <si>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</si>
  <si>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</si>
  <si>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</si>
  <si>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</si>
  <si>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</si>
  <si>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</si>
  <si>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</si>
  <si>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</si>
  <si>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</si>
  <si>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</si>
  <si>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</si>
  <si>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</si>
  <si>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</si>
  <si>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</si>
  <si>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</si>
  <si>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</si>
  <si>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</si>
  <si>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</si>
  <si>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</si>
  <si>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</si>
  <si>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</si>
  <si>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</si>
  <si>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</si>
  <si>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</si>
  <si>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</si>
  <si>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</si>
  <si>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</si>
  <si>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</si>
  <si>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</si>
  <si>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</si>
  <si>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</si>
  <si>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</si>
  <si>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</si>
  <si>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</si>
  <si>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</si>
  <si>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</si>
  <si>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</si>
  <si>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</si>
  <si>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</si>
  <si>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</si>
  <si>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</si>
  <si>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</si>
  <si>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</si>
  <si>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</si>
  <si>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</si>
  <si>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</si>
  <si>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</si>
  <si>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</si>
  <si>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</si>
  <si>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</si>
  <si>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</si>
  <si>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</si>
  <si>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</si>
  <si>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</si>
  <si>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</si>
  <si>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</si>
  <si>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</si>
  <si>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</si>
  <si>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</si>
  <si>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</si>
  <si>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</si>
  <si>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</si>
  <si>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</si>
  <si>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</si>
  <si>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</si>
  <si>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</si>
  <si>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</si>
  <si>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</si>
  <si>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</si>
  <si>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</si>
  <si>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</si>
  <si>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</si>
  <si>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</si>
  <si>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</si>
  <si>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</si>
  <si>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</si>
  <si>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</si>
  <si>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</si>
  <si>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</si>
  <si>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</si>
  <si>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</si>
  <si>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</si>
  <si>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</si>
  <si>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</si>
  <si>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</si>
  <si>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</si>
  <si>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</si>
  <si>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</si>
  <si>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</si>
  <si>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</si>
  <si>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</si>
  <si>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</si>
  <si>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</si>
  <si>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</si>
  <si>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</si>
  <si>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</si>
  <si>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</si>
  <si>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</si>
  <si>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</si>
  <si>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</si>
  <si>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</si>
  <si>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</si>
  <si>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</si>
  <si>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</si>
  <si>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</si>
  <si>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</si>
  <si>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</si>
  <si>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</si>
  <si>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</si>
  <si>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</si>
  <si>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</si>
  <si>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</si>
  <si>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</si>
  <si>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</si>
  <si>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</si>
  <si>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</si>
  <si>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</si>
  <si>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</si>
  <si>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</si>
  <si>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</si>
  <si>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</si>
  <si>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</si>
  <si>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</si>
  <si>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</si>
  <si>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</si>
  <si>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</si>
  <si>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</si>
  <si>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</si>
  <si>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</si>
  <si>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</si>
  <si>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</si>
  <si>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</si>
  <si>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</si>
  <si>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</si>
  <si>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</si>
  <si>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</si>
  <si>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</si>
  <si>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</si>
  <si>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</si>
  <si>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</si>
  <si>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</si>
  <si>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</si>
  <si>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</si>
  <si>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</si>
  <si>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</si>
  <si>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</si>
  <si>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</si>
  <si>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</si>
  <si>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</si>
  <si>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</si>
  <si>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</si>
  <si>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</si>
  <si>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</si>
  <si>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</si>
  <si>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</si>
  <si>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</si>
  <si>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</si>
  <si>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</si>
  <si>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</si>
  <si>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</si>
  <si>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</si>
  <si>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</si>
  <si>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</si>
  <si>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</si>
  <si>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</si>
  <si>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</si>
  <si>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</si>
  <si>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</si>
  <si>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</si>
  <si>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</si>
  <si>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</si>
  <si>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</si>
  <si>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</si>
  <si>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</si>
  <si>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</si>
  <si>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</si>
  <si>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</si>
  <si>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</si>
  <si>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</si>
  <si>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</si>
  <si>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</si>
  <si>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</si>
  <si>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</si>
  <si>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</si>
  <si>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</si>
  <si>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</si>
  <si>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</si>
  <si>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</si>
  <si>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</si>
  <si>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</si>
  <si>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</si>
  <si>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</si>
  <si>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</si>
  <si>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</si>
  <si>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</si>
  <si>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</si>
  <si>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</si>
  <si>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</si>
  <si>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</si>
  <si>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</si>
  <si>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</si>
  <si>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</si>
  <si>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</si>
  <si>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</si>
  <si>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</si>
  <si>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</si>
  <si>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</si>
  <si>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</si>
  <si>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</si>
  <si>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</si>
  <si>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</si>
  <si>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</si>
  <si>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</si>
  <si>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</si>
  <si>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</si>
  <si>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</si>
  <si>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</si>
  <si>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</si>
  <si>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</si>
  <si>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</si>
  <si>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</si>
  <si>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</si>
  <si>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</si>
  <si>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</si>
  <si>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</si>
  <si>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</si>
  <si>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</si>
  <si>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</si>
  <si>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</si>
  <si>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</si>
  <si>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</si>
  <si>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</si>
  <si>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</si>
  <si>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</si>
  <si>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</si>
  <si>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</si>
  <si>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</si>
  <si>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</si>
  <si>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</si>
  <si>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</si>
  <si>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</si>
  <si>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</si>
  <si>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</si>
  <si>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</si>
  <si>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</si>
  <si>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</si>
  <si>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</si>
  <si>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</si>
  <si>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</si>
  <si>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</si>
  <si>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</si>
  <si>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</si>
  <si>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</si>
  <si>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</si>
  <si>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</si>
  <si>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</si>
  <si>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</si>
  <si>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</si>
  <si>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</si>
  <si>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</si>
  <si>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</si>
  <si>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</si>
  <si>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</si>
  <si>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</si>
  <si>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</si>
  <si>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</si>
  <si>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</si>
  <si>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</si>
  <si>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</si>
  <si>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</si>
  <si>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</si>
  <si>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</si>
  <si>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</si>
  <si>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</si>
  <si>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</si>
  <si>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</si>
  <si>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</si>
  <si>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</si>
  <si>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</si>
  <si>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</si>
  <si>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</si>
  <si>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</si>
  <si>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</si>
  <si>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</si>
  <si>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</si>
  <si>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</si>
  <si>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</si>
  <si>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</si>
  <si>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</si>
  <si>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</si>
  <si>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</si>
  <si>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</si>
  <si>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</si>
  <si>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</si>
  <si>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</si>
  <si>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</si>
  <si>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</si>
  <si>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</si>
  <si>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</si>
  <si>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</si>
  <si>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</si>
  <si>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</si>
  <si>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</si>
  <si>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</si>
  <si>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</si>
  <si>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</si>
  <si>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</si>
  <si>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</si>
  <si>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</si>
  <si>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</si>
  <si>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</si>
  <si>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</si>
  <si>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</si>
  <si>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</si>
  <si>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</si>
  <si>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</si>
  <si>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</si>
  <si>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</si>
  <si>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</si>
  <si>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</si>
  <si>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</si>
  <si>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</si>
  <si>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</si>
  <si>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</si>
  <si>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</si>
  <si>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</si>
  <si>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</si>
  <si>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</si>
  <si>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</si>
  <si>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</si>
  <si>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</si>
  <si>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</si>
  <si>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</si>
  <si>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</si>
  <si>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</si>
  <si>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</si>
  <si>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</si>
  <si>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</si>
  <si>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</si>
  <si>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</si>
  <si>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</si>
  <si>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</si>
  <si>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</si>
  <si>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</si>
  <si>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</si>
  <si>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</si>
  <si>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</si>
  <si>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</si>
  <si>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</si>
  <si>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</si>
  <si>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</si>
  <si>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</si>
  <si>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</si>
  <si>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</si>
  <si>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</si>
  <si>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</si>
  <si>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</si>
  <si>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</si>
  <si>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</si>
  <si>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</si>
  <si>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</si>
  <si>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</si>
  <si>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</si>
  <si>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</si>
  <si>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</si>
  <si>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</si>
  <si>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</si>
  <si>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</si>
  <si>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</si>
  <si>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</si>
  <si>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</si>
  <si>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</si>
  <si>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</si>
  <si>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</si>
  <si>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</si>
  <si>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</si>
  <si>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</si>
  <si>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</si>
  <si>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</si>
  <si>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</si>
  <si>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</si>
  <si>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</si>
  <si>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</si>
  <si>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</si>
  <si>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</si>
  <si>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</si>
  <si>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</si>
  <si>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</si>
  <si>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</si>
  <si>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</si>
  <si>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</si>
  <si>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</si>
  <si>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</si>
  <si>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</si>
  <si>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</si>
  <si>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</si>
  <si>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</si>
  <si>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</si>
  <si>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</si>
  <si>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</si>
  <si>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</si>
  <si>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</si>
  <si>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</si>
  <si>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</si>
  <si>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</si>
  <si>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</si>
  <si>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</si>
  <si>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</si>
  <si>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</si>
  <si>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</si>
  <si>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</si>
  <si>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</si>
  <si>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</si>
  <si>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</si>
  <si>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</si>
  <si>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</si>
  <si>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</si>
  <si>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</si>
  <si>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</si>
  <si>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</si>
  <si>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</si>
  <si>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</si>
  <si>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</si>
  <si>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</si>
  <si>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</si>
  <si>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</si>
  <si>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</si>
  <si>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</si>
  <si>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</si>
  <si>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</si>
  <si>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</si>
  <si>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</si>
  <si>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</si>
  <si>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</si>
  <si>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</si>
  <si>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</si>
  <si>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</si>
  <si>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</si>
  <si>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</si>
  <si>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</si>
  <si>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</si>
  <si>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</si>
  <si>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</si>
  <si>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</si>
  <si>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</si>
  <si>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</si>
  <si>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</si>
  <si>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</si>
  <si>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</si>
  <si>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</si>
  <si>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</si>
  <si>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</si>
  <si>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</si>
  <si>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</si>
  <si>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</si>
  <si>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</si>
  <si>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</si>
  <si>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</si>
  <si>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</si>
  <si>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</si>
  <si>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</si>
  <si>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</si>
  <si>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</si>
  <si>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</si>
  <si>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</si>
  <si>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</si>
  <si>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</si>
  <si>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</si>
  <si>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</si>
  <si>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</si>
  <si>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</si>
  <si>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</si>
  <si>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</si>
  <si>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</si>
  <si>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</si>
  <si>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</si>
  <si>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</si>
  <si>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</si>
  <si>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</si>
  <si>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</si>
  <si>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</si>
  <si>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</si>
  <si>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</si>
  <si>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</si>
  <si>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</si>
  <si>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</si>
  <si>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</si>
  <si>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</si>
  <si>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</si>
  <si>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</si>
  <si>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</si>
  <si>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</si>
  <si>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</si>
  <si>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</si>
  <si>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</si>
  <si>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</si>
  <si>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</si>
  <si>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</si>
  <si>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</si>
  <si>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</si>
  <si>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</si>
  <si>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</si>
  <si>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</si>
  <si>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</si>
  <si>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</si>
  <si>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</si>
  <si>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</si>
  <si>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</si>
  <si>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</si>
  <si>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</si>
  <si>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</si>
  <si>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</si>
  <si>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</si>
  <si>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</si>
  <si>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</si>
  <si>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</si>
  <si>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</si>
  <si>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</si>
  <si>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</si>
  <si>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</si>
  <si>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</si>
  <si>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</si>
  <si>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</si>
  <si>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</si>
  <si>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</si>
  <si>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</si>
  <si>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</si>
  <si>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</si>
  <si>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</si>
  <si>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</si>
  <si>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</si>
  <si>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</si>
  <si>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</si>
  <si>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</si>
  <si>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</si>
  <si>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</si>
  <si>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</si>
  <si>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</si>
  <si>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</si>
  <si>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</si>
  <si>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</si>
  <si>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</si>
  <si>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</si>
  <si>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</si>
  <si>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</si>
  <si>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</si>
  <si>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</si>
  <si>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</si>
  <si>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</si>
  <si>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</si>
  <si>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</si>
  <si>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</si>
  <si>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</si>
  <si>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</si>
  <si>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</si>
  <si>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</si>
  <si>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</si>
  <si>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</si>
  <si>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</si>
  <si>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</si>
  <si>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</si>
  <si>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</si>
  <si>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</si>
  <si>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</si>
  <si>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</si>
  <si>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</si>
  <si>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</si>
  <si>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</si>
  <si>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</si>
  <si>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</si>
  <si>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</si>
  <si>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</si>
  <si>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</si>
  <si>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</si>
  <si>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</si>
  <si>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</si>
  <si>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</si>
  <si>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</si>
  <si>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</si>
  <si>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</si>
  <si>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</si>
  <si>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</si>
  <si>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</si>
  <si>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</si>
  <si>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</si>
  <si>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</si>
  <si>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</si>
  <si>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</si>
  <si>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</si>
  <si>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</si>
  <si>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</si>
  <si>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</si>
  <si>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</si>
  <si>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</si>
  <si>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</si>
  <si>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</si>
  <si>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</si>
  <si>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</si>
  <si>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</si>
  <si>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</si>
  <si>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</si>
  <si>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</si>
  <si>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</si>
  <si>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</si>
  <si>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</si>
  <si>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</si>
  <si>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</si>
  <si>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</si>
  <si>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</si>
  <si>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</si>
  <si>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</si>
  <si>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</si>
  <si>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</si>
  <si>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</si>
  <si>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</si>
  <si>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</si>
  <si>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</si>
  <si>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</si>
  <si>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</si>
  <si>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</si>
  <si>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</si>
  <si>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</si>
  <si>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</si>
  <si>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</si>
  <si>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</si>
  <si>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</si>
  <si>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</si>
  <si>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</si>
  <si>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</si>
  <si>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</si>
  <si>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</si>
  <si>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</si>
  <si>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</si>
  <si>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</si>
  <si>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</si>
  <si>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</si>
  <si>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</si>
  <si>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</si>
  <si>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</si>
  <si>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</si>
  <si>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</si>
  <si>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</si>
  <si>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</si>
  <si>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</si>
  <si>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</si>
  <si>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</si>
  <si>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</si>
  <si>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</si>
  <si>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</si>
  <si>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</si>
  <si>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</si>
  <si>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</si>
  <si>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</si>
  <si>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</si>
  <si>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</si>
  <si>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</si>
  <si>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</si>
  <si>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</si>
  <si>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</si>
  <si>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</si>
  <si>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</si>
  <si>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</si>
  <si>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</si>
  <si>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</si>
  <si>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</si>
  <si>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</si>
  <si>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</si>
  <si>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</si>
  <si>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</si>
  <si>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</si>
  <si>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</si>
  <si>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</si>
  <si>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</si>
  <si>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</si>
  <si>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</si>
  <si>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</si>
  <si>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</si>
  <si>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</si>
  <si>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</si>
  <si>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</si>
  <si>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</si>
  <si>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</si>
  <si>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</si>
  <si>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</si>
  <si>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</si>
  <si>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</si>
  <si>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</si>
  <si>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</si>
  <si>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</si>
  <si>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</si>
  <si>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</si>
  <si>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</si>
  <si>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</si>
  <si>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</si>
  <si>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</si>
  <si>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</si>
  <si>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</si>
  <si>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</si>
  <si>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</si>
  <si>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</si>
  <si>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</si>
  <si>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</si>
  <si>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</si>
  <si>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</si>
  <si>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</si>
  <si>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</si>
  <si>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</si>
  <si>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</si>
  <si>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</si>
  <si>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</si>
  <si>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</si>
  <si>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</si>
  <si>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</si>
  <si>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</si>
  <si>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</si>
  <si>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</si>
  <si>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</si>
  <si>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</si>
  <si>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</si>
  <si>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</si>
  <si>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</si>
  <si>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</si>
  <si>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</si>
  <si>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</si>
  <si>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</si>
  <si>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</si>
  <si>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</si>
  <si>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</si>
  <si>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</si>
  <si>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</si>
  <si>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</si>
  <si>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</si>
  <si>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</si>
  <si>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</si>
  <si>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</si>
  <si>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</si>
  <si>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</si>
  <si>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</si>
  <si>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</si>
  <si>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</si>
  <si>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</si>
  <si>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</si>
  <si>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</si>
  <si>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</si>
  <si>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</si>
  <si>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</si>
  <si>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</si>
  <si>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</si>
  <si>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</si>
  <si>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</si>
  <si>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</si>
  <si>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</si>
  <si>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</si>
  <si>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</si>
  <si>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</si>
  <si>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</si>
  <si>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</si>
  <si>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</si>
  <si>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</si>
  <si>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</si>
  <si>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</si>
  <si>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</si>
  <si>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</si>
  <si>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</si>
  <si>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</si>
  <si>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</si>
  <si>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</si>
  <si>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</si>
  <si>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</si>
  <si>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</si>
  <si>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</si>
  <si>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</si>
  <si>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</si>
  <si>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</si>
  <si>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</si>
  <si>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</si>
  <si>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</si>
  <si>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</si>
  <si>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</si>
  <si>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</si>
  <si>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</si>
  <si>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</si>
  <si>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</si>
  <si>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</si>
  <si>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</si>
  <si>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</si>
  <si>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</si>
  <si>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</si>
  <si>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</si>
  <si>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</si>
  <si>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</si>
  <si>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</si>
  <si>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</si>
  <si>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</si>
  <si>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</si>
  <si>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</si>
  <si>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</si>
  <si>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</si>
  <si>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</si>
  <si>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</si>
  <si>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</si>
  <si>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</si>
  <si>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</si>
  <si>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</si>
  <si>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</si>
  <si>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</si>
  <si>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</si>
  <si>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</si>
  <si>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</si>
  <si>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</si>
  <si>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</si>
  <si>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</si>
  <si>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</si>
  <si>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</si>
  <si>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</si>
  <si>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</si>
  <si>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</si>
  <si>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</si>
  <si>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</si>
  <si>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</si>
  <si>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</si>
  <si>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</si>
  <si>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</si>
  <si>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</si>
  <si>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</si>
  <si>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</si>
  <si>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</si>
  <si>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</si>
  <si>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</si>
  <si>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</si>
  <si>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</si>
  <si>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</si>
  <si>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</si>
  <si>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</si>
  <si>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</si>
  <si>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</si>
  <si>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</si>
  <si>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</si>
  <si>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</si>
  <si>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</si>
  <si>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</si>
  <si>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</si>
  <si>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</si>
  <si>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</si>
  <si>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</si>
  <si>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</si>
  <si>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</si>
  <si>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</si>
  <si>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</si>
  <si>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</si>
  <si>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</si>
  <si>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</si>
  <si>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</si>
  <si>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</si>
  <si>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</si>
  <si>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</si>
  <si>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</si>
  <si>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</si>
  <si>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</si>
  <si>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</si>
  <si>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</si>
  <si>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</si>
  <si>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</si>
  <si>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</si>
  <si>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</si>
  <si>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</si>
  <si>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</si>
  <si>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</si>
  <si>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</si>
  <si>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</si>
  <si>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</si>
  <si>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</si>
  <si>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</si>
  <si>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</si>
  <si>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</si>
  <si>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</si>
  <si>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</si>
  <si>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</si>
  <si>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</si>
  <si>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</si>
  <si>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</si>
  <si>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</si>
  <si>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</si>
  <si>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</si>
  <si>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</si>
  <si>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</si>
  <si>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</si>
  <si>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</si>
  <si>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</si>
  <si>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</si>
  <si>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</si>
  <si>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</si>
  <si>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</si>
  <si>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</si>
  <si>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</si>
  <si>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</si>
  <si>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</si>
  <si>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</si>
  <si>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</si>
  <si>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</si>
  <si>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</si>
  <si>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</si>
  <si>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</si>
  <si>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</si>
  <si>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</si>
  <si>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</si>
  <si>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</si>
  <si>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</si>
  <si>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</si>
  <si>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</si>
  <si>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</si>
  <si>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</si>
  <si>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</si>
  <si>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</si>
  <si>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</si>
  <si>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</si>
  <si>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</si>
  <si>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</si>
  <si>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</si>
  <si>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</si>
  <si>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</si>
  <si>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</si>
  <si>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</si>
  <si>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</si>
  <si>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</si>
  <si>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</si>
  <si>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</si>
  <si>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</si>
  <si>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</si>
  <si>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</si>
  <si>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</si>
  <si>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</si>
  <si>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</si>
  <si>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</si>
  <si>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</si>
  <si>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</si>
  <si>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</si>
  <si>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</si>
  <si>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</si>
  <si>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</si>
  <si>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</si>
  <si>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</si>
  <si>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</si>
  <si>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</si>
  <si>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</si>
  <si>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</si>
  <si>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</si>
  <si>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</si>
  <si>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</si>
  <si>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</si>
  <si>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</si>
  <si>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</si>
  <si>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</si>
  <si>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</si>
  <si>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</si>
  <si>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</si>
  <si>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</si>
  <si>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</si>
  <si>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</si>
  <si>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</si>
  <si>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</si>
  <si>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</si>
  <si>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</si>
  <si>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</si>
  <si>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</si>
  <si>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</si>
  <si>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</si>
  <si>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</si>
  <si>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</si>
  <si>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</si>
  <si>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</si>
  <si>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</si>
  <si>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</si>
  <si>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</si>
  <si>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</si>
  <si>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</si>
  <si>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</si>
  <si>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</si>
  <si>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</si>
  <si>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</si>
  <si>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</si>
  <si>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</si>
  <si>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</si>
  <si>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</si>
  <si>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</si>
  <si>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</si>
  <si>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</si>
  <si>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</si>
  <si>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</si>
  <si>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</si>
  <si>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</si>
  <si>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</si>
  <si>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</si>
  <si>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</si>
  <si>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</si>
  <si>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</si>
  <si>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</si>
  <si>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</si>
  <si>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</si>
  <si>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</si>
  <si>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</si>
  <si>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</si>
  <si>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</si>
  <si>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</si>
  <si>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</si>
  <si>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</si>
  <si>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</si>
  <si>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</si>
  <si>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</si>
  <si>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</si>
  <si>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</si>
  <si>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</si>
  <si>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</si>
  <si>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</si>
  <si>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</si>
  <si>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</si>
  <si>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</si>
  <si>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</si>
  <si>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</si>
  <si>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</si>
  <si>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</si>
  <si>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</si>
  <si>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</si>
  <si>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</si>
  <si>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</si>
  <si>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</si>
  <si>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</si>
  <si>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</si>
  <si>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</si>
  <si>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</si>
  <si>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</si>
  <si>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</si>
  <si>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</si>
  <si>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</si>
  <si>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</si>
  <si>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</si>
  <si>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</si>
  <si>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</si>
  <si>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</si>
  <si>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</si>
  <si>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</si>
  <si>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</si>
  <si>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</si>
  <si>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</si>
  <si>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</si>
  <si>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</si>
  <si>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</si>
  <si>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</si>
  <si>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</si>
  <si>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</si>
  <si>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</si>
  <si>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</si>
  <si>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</si>
  <si>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</si>
  <si>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</si>
  <si>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</si>
  <si>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</si>
  <si>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</si>
  <si>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</si>
  <si>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</si>
  <si>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</si>
  <si>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</si>
  <si>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</si>
  <si>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</si>
  <si>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</si>
  <si>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</si>
  <si>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</si>
  <si>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</si>
  <si>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</si>
  <si>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</si>
  <si>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</si>
  <si>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</si>
  <si>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</si>
  <si>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</si>
  <si>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</si>
  <si>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</si>
  <si>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</si>
  <si>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</si>
  <si>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</si>
  <si>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</si>
  <si>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</si>
  <si>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</si>
  <si>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</si>
  <si>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</si>
  <si>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</si>
  <si>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</si>
  <si>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</si>
  <si>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</si>
  <si>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</si>
  <si>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</si>
  <si>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</si>
  <si>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</si>
  <si>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</si>
  <si>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</si>
  <si>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</si>
  <si>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</si>
  <si>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</si>
  <si>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</si>
  <si>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</si>
  <si>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</si>
  <si>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</si>
  <si>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</si>
  <si>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</si>
  <si>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</si>
  <si>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</si>
  <si>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</si>
  <si>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</si>
  <si>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</si>
  <si>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</si>
  <si>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</si>
  <si>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</si>
  <si>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</si>
  <si>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</si>
  <si>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</si>
  <si>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</si>
  <si>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</si>
  <si>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</si>
  <si>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</si>
  <si>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</si>
  <si>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</si>
  <si>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</si>
  <si>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</si>
  <si>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</si>
  <si>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</si>
  <si>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</si>
  <si>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</si>
  <si>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</si>
  <si>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</si>
  <si>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</si>
  <si>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</si>
  <si>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</si>
  <si>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</si>
  <si>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</si>
  <si>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</si>
  <si>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</si>
  <si>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</si>
  <si>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</si>
  <si>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</si>
  <si>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</si>
  <si>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</si>
  <si>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</si>
  <si>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</si>
  <si>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</si>
  <si>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</si>
  <si>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</si>
  <si>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</si>
  <si>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</si>
  <si>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</si>
  <si>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</si>
  <si>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</si>
  <si>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</si>
  <si>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</si>
  <si>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</si>
  <si>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</si>
  <si>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</si>
  <si>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</si>
  <si>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</si>
  <si>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</si>
  <si>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</si>
  <si>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</si>
  <si>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</si>
  <si>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</si>
  <si>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</si>
  <si>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</si>
  <si>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</si>
  <si>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</si>
  <si>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</si>
  <si>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</si>
  <si>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</si>
  <si>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</si>
  <si>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</si>
  <si>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</si>
  <si>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</si>
  <si>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</si>
  <si>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</si>
  <si>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</si>
  <si>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</si>
  <si>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</si>
  <si>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</si>
  <si>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</si>
  <si>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</si>
  <si>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</si>
  <si>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</si>
  <si>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</si>
  <si>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</si>
  <si>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</si>
  <si>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</si>
  <si>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</si>
  <si>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</si>
  <si>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</si>
  <si>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</si>
  <si>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</si>
  <si>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</si>
  <si>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</si>
  <si>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</si>
  <si>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</si>
  <si>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</si>
  <si>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</si>
  <si>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</si>
  <si>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</si>
  <si>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</si>
  <si>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</si>
  <si>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</si>
  <si>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</si>
  <si>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</si>
  <si>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</si>
  <si>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</si>
  <si>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</si>
  <si>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</si>
  <si>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</si>
  <si>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</si>
  <si>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</si>
  <si>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</si>
  <si>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</si>
  <si>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</si>
  <si>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</si>
  <si>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</si>
  <si>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</si>
  <si>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</si>
  <si>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</si>
  <si>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</si>
  <si>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</si>
  <si>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</si>
  <si>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</si>
  <si>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</si>
  <si>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</si>
  <si>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</si>
  <si>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</si>
  <si>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</si>
  <si>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</si>
  <si>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</si>
  <si>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</si>
  <si>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</si>
  <si>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</si>
  <si>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</si>
  <si>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</si>
  <si>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</si>
  <si>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</si>
  <si>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</si>
  <si>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</si>
  <si>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</si>
  <si>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</si>
  <si>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</si>
  <si>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</si>
  <si>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</si>
  <si>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</si>
  <si>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</si>
  <si>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</si>
  <si>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</si>
  <si>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</si>
  <si>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</si>
  <si>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</si>
  <si>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</si>
  <si>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</si>
  <si>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</si>
  <si>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</si>
  <si>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</si>
  <si>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</si>
  <si>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</si>
  <si>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</si>
  <si>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</si>
  <si>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</si>
  <si>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</si>
  <si>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</si>
  <si>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</si>
  <si>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</si>
  <si>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</si>
  <si>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</si>
  <si>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</si>
  <si>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</si>
  <si>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</si>
  <si>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</si>
  <si>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</si>
  <si>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</si>
  <si>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</si>
  <si>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</si>
  <si>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</si>
  <si>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</si>
  <si>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</si>
  <si>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</si>
  <si>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</si>
  <si>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</si>
  <si>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</si>
  <si>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</si>
  <si>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</si>
  <si>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</si>
  <si>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</si>
  <si>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</si>
  <si>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</si>
  <si>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</si>
  <si>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</si>
  <si>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</si>
  <si>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</si>
  <si>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</si>
  <si>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</si>
  <si>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</si>
  <si>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</si>
  <si>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</si>
  <si>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</si>
  <si>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</si>
  <si>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</si>
  <si>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</si>
  <si>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</si>
  <si>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</si>
  <si>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</si>
  <si>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</si>
  <si>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</si>
  <si>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</si>
  <si>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</si>
  <si>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</si>
  <si>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</si>
  <si>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</si>
  <si>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</si>
  <si>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</si>
  <si>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</si>
  <si>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</si>
  <si>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</si>
  <si>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</si>
  <si>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</si>
  <si>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</si>
  <si>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</si>
  <si>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</si>
  <si>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</si>
  <si>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</si>
  <si>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</si>
  <si>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</si>
  <si>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</si>
  <si>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</si>
  <si>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</si>
  <si>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</si>
  <si>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</si>
  <si>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</si>
  <si>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</si>
  <si>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</si>
  <si>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</si>
  <si>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</si>
  <si>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</si>
  <si>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</si>
  <si>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</si>
  <si>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</si>
  <si>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</si>
  <si>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</si>
  <si>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</si>
  <si>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</si>
  <si>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</si>
  <si>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</si>
  <si>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</si>
  <si>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</si>
  <si>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</si>
  <si>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</si>
  <si>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</si>
  <si>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</si>
  <si>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</si>
  <si>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</si>
  <si>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</si>
  <si>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</si>
  <si>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</si>
  <si>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</si>
  <si>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</si>
  <si>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</si>
  <si>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</si>
  <si>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</si>
  <si>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</si>
  <si>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</si>
  <si>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</si>
  <si>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</si>
  <si>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</si>
  <si>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</si>
  <si>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</si>
  <si>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</si>
  <si>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</si>
  <si>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</si>
  <si>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</si>
  <si>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</si>
  <si>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</si>
  <si>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</si>
  <si>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</si>
  <si>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</si>
  <si>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</si>
  <si>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</si>
  <si>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</si>
  <si>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</si>
  <si>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</si>
  <si>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</si>
  <si>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</si>
  <si>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</si>
  <si>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</si>
  <si>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</si>
  <si>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</si>
  <si>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</si>
  <si>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</si>
  <si>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</si>
  <si>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</si>
  <si>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</si>
  <si>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</si>
  <si>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</si>
  <si>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</si>
  <si>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</si>
  <si>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</si>
  <si>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</si>
  <si>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</si>
  <si>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</si>
  <si>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</si>
  <si>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</si>
  <si>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</si>
  <si>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</si>
  <si>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</si>
  <si>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</si>
  <si>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</si>
  <si>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</si>
  <si>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</si>
  <si>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</si>
  <si>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</si>
  <si>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</si>
  <si>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</si>
  <si>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</si>
  <si>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</si>
  <si>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</si>
  <si>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</si>
  <si>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</si>
  <si>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</si>
  <si>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</si>
  <si>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</si>
  <si>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</si>
  <si>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</si>
  <si>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</si>
  <si>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</si>
  <si>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</si>
  <si>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</si>
  <si>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</si>
  <si>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</si>
  <si>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</si>
  <si>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</si>
  <si>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</si>
  <si>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</si>
  <si>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</si>
  <si>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</si>
  <si>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</si>
  <si>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</si>
  <si>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</si>
  <si>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</si>
  <si>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</si>
  <si>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</si>
  <si>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</si>
  <si>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</si>
  <si>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</si>
  <si>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</si>
  <si>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</si>
  <si>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</si>
  <si>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</si>
  <si>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</si>
  <si>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</si>
  <si>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</si>
  <si>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</si>
  <si>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</si>
  <si>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</si>
  <si>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</si>
  <si>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</si>
  <si>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</si>
  <si>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</si>
  <si>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</si>
  <si>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</si>
  <si>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</si>
  <si>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</si>
  <si>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</si>
  <si>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</si>
  <si>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</si>
  <si>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</si>
  <si>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</si>
  <si>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</si>
  <si>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</si>
  <si>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</si>
  <si>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</si>
  <si>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</si>
  <si>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</si>
  <si>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</si>
  <si>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</si>
  <si>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</si>
  <si>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</si>
  <si>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</si>
  <si>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</si>
  <si>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</si>
  <si>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</si>
  <si>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</si>
  <si>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</si>
  <si>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</si>
  <si>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</si>
  <si>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</si>
  <si>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</si>
  <si>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</si>
  <si>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</si>
  <si>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</si>
  <si>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</si>
  <si>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</si>
  <si>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</si>
  <si>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</si>
  <si>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</si>
  <si>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</si>
  <si>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</si>
  <si>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</si>
  <si>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</si>
  <si>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</si>
  <si>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</si>
  <si>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</si>
  <si>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</si>
  <si>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</si>
  <si>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</si>
  <si>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</si>
  <si>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</si>
  <si>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</si>
  <si>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</si>
  <si>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</si>
  <si>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</si>
  <si>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</si>
  <si>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</si>
  <si>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</si>
  <si>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</si>
  <si>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</si>
  <si>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</si>
  <si>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</si>
  <si>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</si>
  <si>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</si>
  <si>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</si>
  <si>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</si>
  <si>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</si>
  <si>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</si>
  <si>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</si>
  <si>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</si>
  <si>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</si>
  <si>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</si>
  <si>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</si>
  <si>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</si>
  <si>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</si>
  <si>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</si>
  <si>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</si>
  <si>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</si>
  <si>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</si>
  <si>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</si>
  <si>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</si>
  <si>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</si>
  <si>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</si>
  <si>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</si>
  <si>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</si>
  <si>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</si>
  <si>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</si>
  <si>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</si>
  <si>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</si>
  <si>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</si>
  <si>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</si>
  <si>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</si>
  <si>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</si>
  <si>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</si>
  <si>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</si>
  <si>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</si>
  <si>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</si>
  <si>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</si>
  <si>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</si>
  <si>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</si>
  <si>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</si>
  <si>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</si>
  <si>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</si>
  <si>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</si>
  <si>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</si>
  <si>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</si>
  <si>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</si>
  <si>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</si>
  <si>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</si>
  <si>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</si>
  <si>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</si>
  <si>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</si>
  <si>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</si>
  <si>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</si>
  <si>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</si>
  <si>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</si>
  <si>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</si>
  <si>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</si>
  <si>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</si>
  <si>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</si>
  <si>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</si>
  <si>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</si>
  <si>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</si>
  <si>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</si>
  <si>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</si>
  <si>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</si>
  <si>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</si>
  <si>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</si>
  <si>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</si>
  <si>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</si>
  <si>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</si>
  <si>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</si>
  <si>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</si>
  <si>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</si>
  <si>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</si>
  <si>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</si>
  <si>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</si>
  <si>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</si>
  <si>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</si>
  <si>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</si>
  <si>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</si>
  <si>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</si>
  <si>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</si>
  <si>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</si>
  <si>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</si>
  <si>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</si>
  <si>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</si>
  <si>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</si>
  <si>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</si>
  <si>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</si>
  <si>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</si>
  <si>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</si>
  <si>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</si>
  <si>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</si>
  <si>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</si>
  <si>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</si>
  <si>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</si>
  <si>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</si>
  <si>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</si>
  <si>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</si>
  <si>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</si>
  <si>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</si>
  <si>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</si>
  <si>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</si>
  <si>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</si>
  <si>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</si>
  <si>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</si>
  <si>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</si>
  <si>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</si>
  <si>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</si>
  <si>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</si>
  <si>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</si>
  <si>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</si>
  <si>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</si>
  <si>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</si>
  <si>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</si>
  <si>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</si>
  <si>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</si>
  <si>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</si>
  <si>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</si>
  <si>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</si>
  <si>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</si>
  <si>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</si>
  <si>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</si>
  <si>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</si>
  <si>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</si>
  <si>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</si>
  <si>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</si>
  <si>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</si>
  <si>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</si>
  <si>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</si>
  <si>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</si>
  <si>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</si>
  <si>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</si>
  <si>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</si>
  <si>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</si>
  <si>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</si>
  <si>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</si>
  <si>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</si>
  <si>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</si>
  <si>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</si>
  <si>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</si>
  <si>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</si>
  <si>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</si>
  <si>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</si>
  <si>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</si>
  <si>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</si>
  <si>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</si>
  <si>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</si>
  <si>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</si>
  <si>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</si>
  <si>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</si>
  <si>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</si>
  <si>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</si>
  <si>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</si>
  <si>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</si>
  <si>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</si>
  <si>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</si>
  <si>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</si>
  <si>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</si>
  <si>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</si>
  <si>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</si>
  <si>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</si>
  <si>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</si>
  <si>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</si>
  <si>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</si>
  <si>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</si>
  <si>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</si>
  <si>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</si>
  <si>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</si>
  <si>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</si>
  <si>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</si>
  <si>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</si>
  <si>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</si>
  <si>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</si>
  <si>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</si>
  <si>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</si>
  <si>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</si>
  <si>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</si>
  <si>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</si>
  <si>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</si>
  <si>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</si>
  <si>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</si>
  <si>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</si>
  <si>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</si>
  <si>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</si>
  <si>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</si>
  <si>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</si>
  <si>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</si>
  <si>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</si>
  <si>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</si>
  <si>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</si>
  <si>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</si>
  <si>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</si>
  <si>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</si>
  <si>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</si>
  <si>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</si>
  <si>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</si>
  <si>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</si>
  <si>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</si>
  <si>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</si>
  <si>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</si>
  <si>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</si>
  <si>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</si>
  <si>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</si>
  <si>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</si>
  <si>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</si>
  <si>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</si>
  <si>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</si>
  <si>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</si>
  <si>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</si>
  <si>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</si>
  <si>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</si>
  <si>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</si>
  <si>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</si>
  <si>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</si>
  <si>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</si>
  <si>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</si>
  <si>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</si>
  <si>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</si>
  <si>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</si>
  <si>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</si>
  <si>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</si>
  <si>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</si>
  <si>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</si>
  <si>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</si>
  <si>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</si>
  <si>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</si>
  <si>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</si>
  <si>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</si>
  <si>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</si>
  <si>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</si>
  <si>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</si>
  <si>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</si>
  <si>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</si>
  <si>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</si>
  <si>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</si>
  <si>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</si>
  <si>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</si>
  <si>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</si>
  <si>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</si>
  <si>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</si>
  <si>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</si>
  <si>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</si>
  <si>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</si>
  <si>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</si>
  <si>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</si>
  <si>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</si>
  <si>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</si>
  <si>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</si>
  <si>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</si>
  <si>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</si>
  <si>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</si>
  <si>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</si>
  <si>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</si>
  <si>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</si>
  <si>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</si>
  <si>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</si>
  <si>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</si>
  <si>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</si>
  <si>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</si>
  <si>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</si>
  <si>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</si>
  <si>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</si>
  <si>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</si>
  <si>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</si>
  <si>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</si>
  <si>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</si>
  <si>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</si>
  <si>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</si>
  <si>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</si>
  <si>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</si>
  <si>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</si>
  <si>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</si>
  <si>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</si>
  <si>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</si>
  <si>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</si>
  <si>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</si>
  <si>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</si>
  <si>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</si>
  <si>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</si>
  <si>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</si>
  <si>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</si>
  <si>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</si>
  <si>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</si>
  <si>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</si>
  <si>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</si>
  <si>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</si>
  <si>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</si>
  <si>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</si>
  <si>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</si>
  <si>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</si>
  <si>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</si>
  <si>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</si>
  <si>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</si>
  <si>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</si>
  <si>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</si>
  <si>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</si>
  <si>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</si>
  <si>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</si>
  <si>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</si>
  <si>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</si>
  <si>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</si>
  <si>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</si>
  <si>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</si>
  <si>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</si>
  <si>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</si>
  <si>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</si>
  <si>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</si>
  <si>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</si>
  <si>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</si>
  <si>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</si>
  <si>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</si>
  <si>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</si>
  <si>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</si>
  <si>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</si>
  <si>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</si>
  <si>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</si>
  <si>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</si>
  <si>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</si>
  <si>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</si>
  <si>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</si>
  <si>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</si>
  <si>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</si>
  <si>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</si>
  <si>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</si>
  <si>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</si>
  <si>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</si>
  <si>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</si>
  <si>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</si>
  <si>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</si>
  <si>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</si>
  <si>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</si>
  <si>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</si>
  <si>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</si>
  <si>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</si>
  <si>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</si>
  <si>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</si>
  <si>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</si>
  <si>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</si>
  <si>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</si>
  <si>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</si>
  <si>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</si>
  <si>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</si>
  <si>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</si>
  <si>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</si>
  <si>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</si>
  <si>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</si>
  <si>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</si>
  <si>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</si>
  <si>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</si>
  <si>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</si>
  <si>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</si>
  <si>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</si>
  <si>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</si>
  <si>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</si>
  <si>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</si>
  <si>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</si>
  <si>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</si>
  <si>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</si>
  <si>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</si>
  <si>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</si>
  <si>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</si>
  <si>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</si>
  <si>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</si>
  <si>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</si>
  <si>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</si>
  <si>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</si>
  <si>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</si>
  <si>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</si>
  <si>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</si>
  <si>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</si>
  <si>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</si>
  <si>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</si>
  <si>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</si>
  <si>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</si>
  <si>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</si>
  <si>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</si>
  <si>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</si>
  <si>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</si>
  <si>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</si>
  <si>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</si>
  <si>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</si>
  <si>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</si>
  <si>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</si>
  <si>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</si>
  <si>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</si>
  <si>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</si>
  <si>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</si>
  <si>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</si>
  <si>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</si>
  <si>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</si>
  <si>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</si>
  <si>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</si>
  <si>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</si>
  <si>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</si>
  <si>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</si>
  <si>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</si>
  <si>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</si>
  <si>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</si>
  <si>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</si>
  <si>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</si>
  <si>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</si>
  <si>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</si>
  <si>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</si>
  <si>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</si>
  <si>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</si>
  <si>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</si>
  <si>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</si>
  <si>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</si>
  <si>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</si>
  <si>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</si>
  <si>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</si>
  <si>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</si>
  <si>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</si>
  <si>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</si>
  <si>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</si>
  <si>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</si>
  <si>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</si>
  <si>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</si>
  <si>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</si>
  <si>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</si>
  <si>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</si>
  <si>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</si>
  <si>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</si>
  <si>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</si>
  <si>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</si>
  <si>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</si>
  <si>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</si>
  <si>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</si>
  <si>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</si>
  <si>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</si>
  <si>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</si>
  <si>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</si>
  <si>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</si>
  <si>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</si>
  <si>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</si>
  <si>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</si>
  <si>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</si>
  <si>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</si>
  <si>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</si>
  <si>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</si>
  <si>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</si>
  <si>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</si>
  <si>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</si>
  <si>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</si>
  <si>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</si>
  <si>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</si>
  <si>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</si>
  <si>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</si>
  <si>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</si>
  <si>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</si>
  <si>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</si>
  <si>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</si>
  <si>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</si>
  <si>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</si>
  <si>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</si>
  <si>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</si>
  <si>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</si>
  <si>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</si>
  <si>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</si>
  <si>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</si>
  <si>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</si>
  <si>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</si>
  <si>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</si>
  <si>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</si>
  <si>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</si>
  <si>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</si>
  <si>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</si>
  <si>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</si>
  <si>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</si>
  <si>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</si>
  <si>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</si>
  <si>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</si>
  <si>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</si>
  <si>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</si>
  <si>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</si>
  <si>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</si>
  <si>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</si>
  <si>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</si>
  <si>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</si>
  <si>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</si>
  <si>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</si>
  <si>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</si>
  <si>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</si>
  <si>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</si>
  <si>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</si>
  <si>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</si>
  <si>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</si>
  <si>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</si>
  <si>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</si>
  <si>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</si>
  <si>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</si>
  <si>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</si>
  <si>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</si>
  <si>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</si>
  <si>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</si>
  <si>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</si>
  <si>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</si>
  <si>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</si>
  <si>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</si>
  <si>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</si>
  <si>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</si>
  <si>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</si>
  <si>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</si>
  <si>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</si>
  <si>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</si>
  <si>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</si>
  <si>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</si>
  <si>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</si>
  <si>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</si>
  <si>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</si>
  <si>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</si>
  <si>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</si>
  <si>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</si>
  <si>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</si>
  <si>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</si>
  <si>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</si>
  <si>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</si>
  <si>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</si>
  <si>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</si>
  <si>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</si>
  <si>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</si>
  <si>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</si>
  <si>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</si>
  <si>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</si>
  <si>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</si>
  <si>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</si>
  <si>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</si>
  <si>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</si>
  <si>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</si>
  <si>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</si>
  <si>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</si>
  <si>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</si>
  <si>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</si>
  <si>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</si>
  <si>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</si>
  <si>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</si>
  <si>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</si>
  <si>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</si>
  <si>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</si>
  <si>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</si>
  <si>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</si>
  <si>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</si>
  <si>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</si>
  <si>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</si>
  <si>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</si>
  <si>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</si>
  <si>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</si>
  <si>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</si>
  <si>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</si>
  <si>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</si>
  <si>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</si>
  <si>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</si>
  <si>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</si>
  <si>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</si>
  <si>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</si>
  <si>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</si>
  <si>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</si>
  <si>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</si>
  <si>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</si>
  <si>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</si>
  <si>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</si>
  <si>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</si>
  <si>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</si>
  <si>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</si>
  <si>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</si>
  <si>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</si>
  <si>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</si>
  <si>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</si>
  <si>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</si>
  <si>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</si>
  <si>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</si>
  <si>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</si>
  <si>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</si>
  <si>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</si>
  <si>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</si>
  <si>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</si>
  <si>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</si>
  <si>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</si>
  <si>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</si>
  <si>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</si>
  <si>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</si>
  <si>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</si>
  <si>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</si>
  <si>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</si>
  <si>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</si>
  <si>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</si>
  <si>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</si>
  <si>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</si>
  <si>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</si>
  <si>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</si>
  <si>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</si>
  <si>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</si>
  <si>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</si>
  <si>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</si>
  <si>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</si>
  <si>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</si>
  <si>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</si>
  <si>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</si>
  <si>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</si>
  <si>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</si>
  <si>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</si>
  <si>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</si>
  <si>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</si>
  <si>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</si>
  <si>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</si>
  <si>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</si>
  <si>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</si>
  <si>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</si>
  <si>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</si>
  <si>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</si>
  <si>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</si>
  <si>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</si>
  <si>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</si>
  <si>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</si>
  <si>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</si>
  <si>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</si>
  <si>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</si>
  <si>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</si>
  <si>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</si>
  <si>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</si>
  <si>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</si>
  <si>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</si>
  <si>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</si>
  <si>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</si>
  <si>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</si>
  <si>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</si>
  <si>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</si>
  <si>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</si>
  <si>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</si>
  <si>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</si>
  <si>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</si>
  <si>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</si>
  <si>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</si>
  <si>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</si>
  <si>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</si>
  <si>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</si>
  <si>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</si>
  <si>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</si>
  <si>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</si>
  <si>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</si>
  <si>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</si>
  <si>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</si>
  <si>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</si>
  <si>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</si>
  <si>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</si>
  <si>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</si>
  <si>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</si>
  <si>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</si>
  <si>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</si>
  <si>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</si>
  <si>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</si>
  <si>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</si>
  <si>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</si>
  <si>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</si>
  <si>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</si>
  <si>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</si>
  <si>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</si>
  <si>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</si>
  <si>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</si>
  <si>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</si>
  <si>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</si>
  <si>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</si>
  <si>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</si>
  <si>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</si>
  <si>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</si>
  <si>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</si>
  <si>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</si>
  <si>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</si>
  <si>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</si>
  <si>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</si>
  <si>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</si>
  <si>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</si>
  <si>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</si>
  <si>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</si>
  <si>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</si>
  <si>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</si>
  <si>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</si>
  <si>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</si>
  <si>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</si>
  <si>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</si>
  <si>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</si>
  <si>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</si>
  <si>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</si>
  <si>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</si>
  <si>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</si>
  <si>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</si>
  <si>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</si>
  <si>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</si>
  <si>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</si>
  <si>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</si>
  <si>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</si>
  <si>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</si>
  <si>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</si>
  <si>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</si>
  <si>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</si>
  <si>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</si>
  <si>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</si>
  <si>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</si>
  <si>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</si>
  <si>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</si>
  <si>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</si>
  <si>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</si>
  <si>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</si>
  <si>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</si>
  <si>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</si>
  <si>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</si>
  <si>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</si>
  <si>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</si>
  <si>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</si>
  <si>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</si>
  <si>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</si>
  <si>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</si>
  <si>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</si>
  <si>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</si>
  <si>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</si>
  <si>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</si>
  <si>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</si>
  <si>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</si>
  <si>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</si>
  <si>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</si>
  <si>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</si>
  <si>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</si>
  <si>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</si>
  <si>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</si>
  <si>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</si>
  <si>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</si>
  <si>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</si>
  <si>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</si>
  <si>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</si>
  <si>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</si>
  <si>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</si>
  <si>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</si>
  <si>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</si>
  <si>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</si>
  <si>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</si>
  <si>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</si>
  <si>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</si>
  <si>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</si>
  <si>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</si>
  <si>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</si>
  <si>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</si>
  <si>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</si>
  <si>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</si>
  <si>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</si>
  <si>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</si>
  <si>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</si>
  <si>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</si>
  <si>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</si>
  <si>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</si>
  <si>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</si>
  <si>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</si>
  <si>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</si>
  <si>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</si>
  <si>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</si>
  <si>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</si>
  <si>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</si>
  <si>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</si>
  <si>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</si>
  <si>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</si>
  <si>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</si>
  <si>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</si>
  <si>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</si>
  <si>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</si>
  <si>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</si>
  <si>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</si>
  <si>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</si>
  <si>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</si>
  <si>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</si>
  <si>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</si>
  <si>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</si>
  <si>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</si>
  <si>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</si>
  <si>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</si>
  <si>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</si>
  <si>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</si>
  <si>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</si>
  <si>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</si>
  <si>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</si>
  <si>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</si>
  <si>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</si>
  <si>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</si>
  <si>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</si>
  <si>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</si>
  <si>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</si>
  <si>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</si>
  <si>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</si>
  <si>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</si>
  <si>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</si>
  <si>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</si>
  <si>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</si>
  <si>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</si>
  <si>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</si>
  <si>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</si>
  <si>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</si>
  <si>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</si>
  <si>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</si>
  <si>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</si>
  <si>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</si>
  <si>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</si>
  <si>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</si>
  <si>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</si>
  <si>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</si>
  <si>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</si>
  <si>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</si>
  <si>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</si>
  <si>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</si>
  <si>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</si>
  <si>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</si>
  <si>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</si>
  <si>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</si>
  <si>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</si>
  <si>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</si>
  <si>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</si>
  <si>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</si>
  <si>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</si>
  <si>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</si>
  <si>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</si>
  <si>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</si>
  <si>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</si>
  <si>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</si>
  <si>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</si>
  <si>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</si>
  <si>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</si>
  <si>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</si>
  <si>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</si>
  <si>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</si>
  <si>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</si>
  <si>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</si>
  <si>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</si>
  <si>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</si>
  <si>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</si>
  <si>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</si>
  <si>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</si>
  <si>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</si>
  <si>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</si>
  <si>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</si>
  <si>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</si>
  <si>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</si>
  <si>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</si>
  <si>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</si>
  <si>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</si>
  <si>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</si>
  <si>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</si>
  <si>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</si>
  <si>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</si>
  <si>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</si>
  <si>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</si>
  <si>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</si>
  <si>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</si>
  <si>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</si>
  <si>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</si>
  <si>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</si>
  <si>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</si>
  <si>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</si>
  <si>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</si>
  <si>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</si>
  <si>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</si>
  <si>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</si>
  <si>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</si>
  <si>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</si>
  <si>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</si>
  <si>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</si>
  <si>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</si>
  <si>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</si>
  <si>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</si>
  <si>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</si>
  <si>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</si>
  <si>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</si>
  <si>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</si>
  <si>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</si>
  <si>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</si>
  <si>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</si>
  <si>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</si>
  <si>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</si>
  <si>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</si>
  <si>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</si>
  <si>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</si>
  <si>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</si>
  <si>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</si>
  <si>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</si>
  <si>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</si>
  <si>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</si>
  <si>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</si>
  <si>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</si>
  <si>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</si>
  <si>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</si>
  <si>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</si>
  <si>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</si>
  <si>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</si>
  <si>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</si>
  <si>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</si>
  <si>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</si>
  <si>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</si>
  <si>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</si>
  <si>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</si>
  <si>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</si>
  <si>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</si>
  <si>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</si>
  <si>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</si>
  <si>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</si>
  <si>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</si>
  <si>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</si>
  <si>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</si>
  <si>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</si>
  <si>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</si>
  <si>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</si>
  <si>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</si>
  <si>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</si>
  <si>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</si>
  <si>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</si>
  <si>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</si>
  <si>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</si>
  <si>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</si>
  <si>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</si>
  <si>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</si>
  <si>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</si>
  <si>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</si>
  <si>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</si>
  <si>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</si>
  <si>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</si>
  <si>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</si>
  <si>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</si>
  <si>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</si>
  <si>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</si>
  <si>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</si>
  <si>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</si>
  <si>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</si>
  <si>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</si>
  <si>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</si>
  <si>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</si>
  <si>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</si>
  <si>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</si>
  <si>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</si>
  <si>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</si>
  <si>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</si>
  <si>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</si>
  <si>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</si>
  <si>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</si>
  <si>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</si>
  <si>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</si>
  <si>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</si>
  <si>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</si>
  <si>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</si>
  <si>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</si>
  <si>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</si>
  <si>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</si>
  <si>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</si>
  <si>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</si>
  <si>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</si>
  <si>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</si>
  <si>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</si>
  <si>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</si>
  <si>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</si>
  <si>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</si>
  <si>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</si>
  <si>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</si>
  <si>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</si>
  <si>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</si>
  <si>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</si>
  <si>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</si>
  <si>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</si>
  <si>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</si>
  <si>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</si>
  <si>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</si>
  <si>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</si>
  <si>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</si>
  <si>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</si>
  <si>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</si>
  <si>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</si>
  <si>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</si>
  <si>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</si>
  <si>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</si>
  <si>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</si>
  <si>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</si>
  <si>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</si>
  <si>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</si>
  <si>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</si>
  <si>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</si>
  <si>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</si>
  <si>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</si>
  <si>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</si>
  <si>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</si>
  <si>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</si>
  <si>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</si>
  <si>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</si>
  <si>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</si>
  <si>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</si>
  <si>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</si>
  <si>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</si>
  <si>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</si>
  <si>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</si>
  <si>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</si>
  <si>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</si>
  <si>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</si>
  <si>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</si>
  <si>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</si>
  <si>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</si>
  <si>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</si>
  <si>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</si>
  <si>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</si>
  <si>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</si>
  <si>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</si>
  <si>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</si>
  <si>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</si>
  <si>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</si>
  <si>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</si>
  <si>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</si>
  <si>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</si>
  <si>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</si>
  <si>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</si>
  <si>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</si>
  <si>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</si>
  <si>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</si>
  <si>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</si>
  <si>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</si>
  <si>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</si>
  <si>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</si>
  <si>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</si>
  <si>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</si>
  <si>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</si>
  <si>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</si>
  <si>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</si>
  <si>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</si>
  <si>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</si>
  <si>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</si>
  <si>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</si>
  <si>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</si>
  <si>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</si>
  <si>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</si>
  <si>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</si>
  <si>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</si>
  <si>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</si>
  <si>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</si>
  <si>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</si>
  <si>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</si>
  <si>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</si>
  <si>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</si>
  <si>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</si>
  <si>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</si>
  <si>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</si>
  <si>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</si>
  <si>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</si>
  <si>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</si>
  <si>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</si>
  <si>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</si>
  <si>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</si>
  <si>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</si>
  <si>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</si>
  <si>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</si>
  <si>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</si>
  <si>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</si>
  <si>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</si>
  <si>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</si>
  <si>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</si>
  <si>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</si>
  <si>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</si>
  <si>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</si>
  <si>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</si>
  <si>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</si>
  <si>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</si>
  <si>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</si>
  <si>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</si>
  <si>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</si>
  <si>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</si>
  <si>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</si>
  <si>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</si>
  <si>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</si>
  <si>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</si>
  <si>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</si>
  <si>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</si>
  <si>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</si>
  <si>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</si>
  <si>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</si>
  <si>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</si>
  <si>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</si>
  <si>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</si>
  <si>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</si>
  <si>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</si>
  <si>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</si>
  <si>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</si>
  <si>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</si>
  <si>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</si>
  <si>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</si>
  <si>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</si>
  <si>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</si>
  <si>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</si>
  <si>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</si>
  <si>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</si>
  <si>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</si>
  <si>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</si>
  <si>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</si>
  <si>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</si>
  <si>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</si>
  <si>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</si>
  <si>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</si>
  <si>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</si>
  <si>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</si>
  <si>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</si>
  <si>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</si>
  <si>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</si>
  <si>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</si>
  <si>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</si>
  <si>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</si>
  <si>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</si>
  <si>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</si>
  <si>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</si>
  <si>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</si>
  <si>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</si>
  <si>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</si>
  <si>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</si>
  <si>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</si>
  <si>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</si>
  <si>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</si>
  <si>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</si>
  <si>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</si>
  <si>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</si>
  <si>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</si>
  <si>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</si>
  <si>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</si>
  <si>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</si>
  <si>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</si>
  <si>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</si>
  <si>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</si>
  <si>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</si>
  <si>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</si>
  <si>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</si>
  <si>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</si>
  <si>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</si>
  <si>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</si>
  <si>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</si>
  <si>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</si>
  <si>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</si>
  <si>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</si>
  <si>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</si>
  <si>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</si>
  <si>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</si>
  <si>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</si>
  <si>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</si>
  <si>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</si>
  <si>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</si>
  <si>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</si>
  <si>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</si>
  <si>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</si>
  <si>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</si>
  <si>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</si>
  <si>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</si>
  <si>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</si>
  <si>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</si>
  <si>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</si>
  <si>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</si>
  <si>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</si>
  <si>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</si>
  <si>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</si>
  <si>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</si>
  <si>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</si>
  <si>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</si>
  <si>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</si>
  <si>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</si>
  <si>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</si>
  <si>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</si>
  <si>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</si>
  <si>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</si>
  <si>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</si>
  <si>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</si>
  <si>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</si>
  <si>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</si>
  <si>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</si>
  <si>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</si>
  <si>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</si>
  <si>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</si>
  <si>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</si>
  <si>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</si>
  <si>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</si>
  <si>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</si>
  <si>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</si>
  <si>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</si>
  <si>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</si>
  <si>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</si>
  <si>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</si>
  <si>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</si>
  <si>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</si>
  <si>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</si>
  <si>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</si>
  <si>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</si>
  <si>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</si>
  <si>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</si>
  <si>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</si>
  <si>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</si>
  <si>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</si>
  <si>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</si>
  <si>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</si>
  <si>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</si>
  <si>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</si>
  <si>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</si>
  <si>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</si>
  <si>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</si>
  <si>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</si>
  <si>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</si>
  <si>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</si>
  <si>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</si>
  <si>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</si>
  <si>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</si>
  <si>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</si>
  <si>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</si>
  <si>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</si>
  <si>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</si>
  <si>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</si>
  <si>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</si>
  <si>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</si>
  <si>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</si>
  <si>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</si>
  <si>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</si>
  <si>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</si>
  <si>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</si>
  <si>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</si>
  <si>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</si>
  <si>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</si>
  <si>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</si>
  <si>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</si>
  <si>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</si>
  <si>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</si>
  <si>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</si>
  <si>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</si>
  <si>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</si>
  <si>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</si>
  <si>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</si>
  <si>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</si>
  <si>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</si>
  <si>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</si>
  <si>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</si>
  <si>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</si>
  <si>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</si>
  <si>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</si>
  <si>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</si>
  <si>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</si>
  <si>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</si>
  <si>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</si>
  <si>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</si>
  <si>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</si>
  <si>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</si>
  <si>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</si>
  <si>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</si>
  <si>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</si>
  <si>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</si>
  <si>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</si>
  <si>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</si>
  <si>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</si>
  <si>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</si>
  <si>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</si>
  <si>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</si>
  <si>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</si>
  <si>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</si>
  <si>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</si>
  <si>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</si>
  <si>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</si>
  <si>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</si>
  <si>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</si>
  <si>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</si>
  <si>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</si>
  <si>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</si>
  <si>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</si>
  <si>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</si>
  <si>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</si>
  <si>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</si>
  <si>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</si>
  <si>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</si>
  <si>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</si>
  <si>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</si>
  <si>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</si>
  <si>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</si>
  <si>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</si>
  <si>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</si>
  <si>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</si>
  <si>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</si>
  <si>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</si>
  <si>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</si>
  <si>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</si>
  <si>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</si>
  <si>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</si>
  <si>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</si>
  <si>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</si>
  <si>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</si>
  <si>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</si>
  <si>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</si>
  <si>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</si>
  <si>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</si>
  <si>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</si>
  <si>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</si>
  <si>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</si>
  <si>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</si>
  <si>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</si>
  <si>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</si>
  <si>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</si>
  <si>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</si>
  <si>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</si>
  <si>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</si>
  <si>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</si>
  <si>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</si>
  <si>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</si>
  <si>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</si>
  <si>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</si>
  <si>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</si>
  <si>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</si>
  <si>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</si>
  <si>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</si>
  <si>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</si>
  <si>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</si>
  <si>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</si>
  <si>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</si>
  <si>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</si>
  <si>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</si>
  <si>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</si>
  <si>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</si>
  <si>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</si>
  <si>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</si>
  <si>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</si>
  <si>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</si>
  <si>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</si>
  <si>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</si>
  <si>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</si>
  <si>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</si>
  <si>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</si>
  <si>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</si>
  <si>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</si>
  <si>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</si>
  <si>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</si>
  <si>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</si>
  <si>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</si>
  <si>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</si>
  <si>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</si>
  <si>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</si>
  <si>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</si>
  <si>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</si>
  <si>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</si>
  <si>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</si>
  <si>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</si>
  <si>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</si>
  <si>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</si>
  <si>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</si>
  <si>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</si>
  <si>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</si>
  <si>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</si>
  <si>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</si>
  <si>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</si>
  <si>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</si>
  <si>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</si>
  <si>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</si>
  <si>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</si>
  <si>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</si>
  <si>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</si>
  <si>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</si>
  <si>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</si>
  <si>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</si>
  <si>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</si>
  <si>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</si>
  <si>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</si>
  <si>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</si>
  <si>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</si>
  <si>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</si>
  <si>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</si>
  <si>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</si>
  <si>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</si>
  <si>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</si>
  <si>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</si>
  <si>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</si>
  <si>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</si>
  <si>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</si>
  <si>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</si>
  <si>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</si>
  <si>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</si>
  <si>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</si>
  <si>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</si>
  <si>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</si>
  <si>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</si>
  <si>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</si>
  <si>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</si>
  <si>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</si>
  <si>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</si>
  <si>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</si>
  <si>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</si>
  <si>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</si>
  <si>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</si>
  <si>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</si>
  <si>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</si>
  <si>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</si>
  <si>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</si>
  <si>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</si>
  <si>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</si>
  <si>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</si>
  <si>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</si>
  <si>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</si>
  <si>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</si>
  <si>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</si>
  <si>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</si>
  <si>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</si>
  <si>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</si>
  <si>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</si>
  <si>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</si>
  <si>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</si>
  <si>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</si>
  <si>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</si>
  <si>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</si>
  <si>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</si>
  <si>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</si>
  <si>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</si>
  <si>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</si>
  <si>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</si>
  <si>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</si>
  <si>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</si>
  <si>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</si>
  <si>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</si>
  <si>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</si>
  <si>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</si>
  <si>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</si>
  <si>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</si>
  <si>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</si>
  <si>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</si>
  <si>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</si>
  <si>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</si>
  <si>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</si>
  <si>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</si>
  <si>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</si>
  <si>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</si>
  <si>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</si>
  <si>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</si>
  <si>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</si>
  <si>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</si>
  <si>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</si>
  <si>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</si>
  <si>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</si>
  <si>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</si>
  <si>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</si>
  <si>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</si>
  <si>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</si>
  <si>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</si>
  <si>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</si>
  <si>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</si>
  <si>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</si>
  <si>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</si>
  <si>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</si>
  <si>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</si>
  <si>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</si>
  <si>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</si>
  <si>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</si>
  <si>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</si>
  <si>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</si>
  <si>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</si>
  <si>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</si>
  <si>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</si>
  <si>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</si>
  <si>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</si>
  <si>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</si>
  <si>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</si>
  <si>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</si>
  <si>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</si>
  <si>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</si>
  <si>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</si>
  <si>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</si>
  <si>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</si>
  <si>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</si>
  <si>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</si>
  <si>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</si>
  <si>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</si>
  <si>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</si>
  <si>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</si>
  <si>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</si>
  <si>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</si>
  <si>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</si>
  <si>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</si>
  <si>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</si>
  <si>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</si>
  <si>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</si>
  <si>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</si>
  <si>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</si>
  <si>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</si>
  <si>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</si>
  <si>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</si>
  <si>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</si>
  <si>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</si>
  <si>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</si>
  <si>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</si>
  <si>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</si>
  <si>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</si>
  <si>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</si>
  <si>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</si>
  <si>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</si>
  <si>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</si>
  <si>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</si>
  <si>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</si>
  <si>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</si>
  <si>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</si>
  <si>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</si>
  <si>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</si>
  <si>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</si>
  <si>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</si>
  <si>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</si>
  <si>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</si>
  <si>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</si>
  <si>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</si>
  <si>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</si>
  <si>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</si>
  <si>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</si>
  <si>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</si>
  <si>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</si>
  <si>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</si>
  <si>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</si>
  <si>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</si>
  <si>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</si>
  <si>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</si>
  <si>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</si>
  <si>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</si>
  <si>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</si>
  <si>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</si>
  <si>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</si>
  <si>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</si>
  <si>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</si>
  <si>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</si>
  <si>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</si>
  <si>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</si>
  <si>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</si>
  <si>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</si>
  <si>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</si>
  <si>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</si>
  <si>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</si>
  <si>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</si>
  <si>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</si>
  <si>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</si>
  <si>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</si>
  <si>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</si>
  <si>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</si>
  <si>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</si>
  <si>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</si>
  <si>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</si>
  <si>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</si>
  <si>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</si>
  <si>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</si>
  <si>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</si>
  <si>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</si>
  <si>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</si>
  <si>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</si>
  <si>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</si>
  <si>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</si>
  <si>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</si>
  <si>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</si>
  <si>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</si>
  <si>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</si>
  <si>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</si>
  <si>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</si>
  <si>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</si>
  <si>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</si>
  <si>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</si>
  <si>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</si>
  <si>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</si>
  <si>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</si>
  <si>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</si>
  <si>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</si>
  <si>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</si>
  <si>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</si>
  <si>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</si>
  <si>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</si>
  <si>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</si>
  <si>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</si>
  <si>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</si>
  <si>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</si>
  <si>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</si>
  <si>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</si>
  <si>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</si>
  <si>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</si>
  <si>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</si>
  <si>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</si>
  <si>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</si>
  <si>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</si>
  <si>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</si>
  <si>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</si>
  <si>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</si>
  <si>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</si>
  <si>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</si>
  <si>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</si>
  <si>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</si>
  <si>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</si>
  <si>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</si>
  <si>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</si>
  <si>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</si>
  <si>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</si>
  <si>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</si>
  <si>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</si>
  <si>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</si>
  <si>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</si>
  <si>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</si>
  <si>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</si>
  <si>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</si>
  <si>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</si>
  <si>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</si>
  <si>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</si>
  <si>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</si>
  <si>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</si>
  <si>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</si>
  <si>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</si>
  <si>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</si>
  <si>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</si>
  <si>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</si>
  <si>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</si>
  <si>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</si>
  <si>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</si>
  <si>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</si>
  <si>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</si>
  <si>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</si>
  <si>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</si>
  <si>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</si>
  <si>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</si>
  <si>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</si>
  <si>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</si>
  <si>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</si>
  <si>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</si>
  <si>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</si>
  <si>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</si>
  <si>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</si>
  <si>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</si>
  <si>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</si>
  <si>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</si>
  <si>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</si>
  <si>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</si>
  <si>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</si>
  <si>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</si>
  <si>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</si>
  <si>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</si>
  <si>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</si>
  <si>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</si>
  <si>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</si>
  <si>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</si>
  <si>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</si>
  <si>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</si>
  <si>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</si>
  <si>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</si>
  <si>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</si>
  <si>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</si>
  <si>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</si>
  <si>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</si>
  <si>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</si>
  <si>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</si>
  <si>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</si>
  <si>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</si>
  <si>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</si>
  <si>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</si>
  <si>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</si>
  <si>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</si>
  <si>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</si>
  <si>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</si>
  <si>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</si>
  <si>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</si>
  <si>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</si>
  <si>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</si>
  <si>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</si>
  <si>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</si>
  <si>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</si>
  <si>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</si>
  <si>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</si>
  <si>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</si>
  <si>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</si>
  <si>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</si>
  <si>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</si>
  <si>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</si>
  <si>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</si>
  <si>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</si>
  <si>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</si>
  <si>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</si>
  <si>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</si>
  <si>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</si>
  <si>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</si>
  <si>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</si>
  <si>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</si>
  <si>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</si>
  <si>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</si>
  <si>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</si>
  <si>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</si>
  <si>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</si>
  <si>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</si>
  <si>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</si>
  <si>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</si>
  <si>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</si>
  <si>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</si>
  <si>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</si>
  <si>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</si>
  <si>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</si>
  <si>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</si>
  <si>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</si>
  <si>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</si>
  <si>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</si>
  <si>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</si>
  <si>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</si>
  <si>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</si>
  <si>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</si>
  <si>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</si>
  <si>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</si>
  <si>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</si>
  <si>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</si>
  <si>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</si>
  <si>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</si>
  <si>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</si>
  <si>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</si>
  <si>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</si>
  <si>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</si>
  <si>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</si>
  <si>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</si>
  <si>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</si>
  <si>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</si>
  <si>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</si>
  <si>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</si>
  <si>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</si>
  <si>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</si>
  <si>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</si>
  <si>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</si>
  <si>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</si>
  <si>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</si>
  <si>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</si>
  <si>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</si>
  <si>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</si>
  <si>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</si>
  <si>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</si>
  <si>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</si>
  <si>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</si>
  <si>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</si>
  <si>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</si>
  <si>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</si>
  <si>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</si>
  <si>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</si>
  <si>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</si>
  <si>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</si>
  <si>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</si>
  <si>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</si>
  <si>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</si>
  <si>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</si>
  <si>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</si>
  <si>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</si>
  <si>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</si>
  <si>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</si>
  <si>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</si>
  <si>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</si>
  <si>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</si>
  <si>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</si>
  <si>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</si>
  <si>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</si>
  <si>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</si>
  <si>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</si>
  <si>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</si>
  <si>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</si>
  <si>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</si>
  <si>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</si>
  <si>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</si>
  <si>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</si>
  <si>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</si>
  <si>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</si>
  <si>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</si>
  <si>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</si>
  <si>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</si>
  <si>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</si>
  <si>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</si>
  <si>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</si>
  <si>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</si>
  <si>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</si>
  <si>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</si>
  <si>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</si>
  <si>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</si>
  <si>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</si>
  <si>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</si>
  <si>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</si>
  <si>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</si>
  <si>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</si>
  <si>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</si>
  <si>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</si>
  <si>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</si>
  <si>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</si>
  <si>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</si>
  <si>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</si>
  <si>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</si>
  <si>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</si>
  <si>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</si>
  <si>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</si>
  <si>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</si>
  <si>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</si>
  <si>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</si>
  <si>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</si>
  <si>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</si>
  <si>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</si>
  <si>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</si>
  <si>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</si>
  <si>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</si>
  <si>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</si>
  <si>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</si>
  <si>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</si>
  <si>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</si>
  <si>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</si>
  <si>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</si>
  <si>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</si>
  <si>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</si>
  <si>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</si>
  <si>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</si>
  <si>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</si>
  <si>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</si>
  <si>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</si>
  <si>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</si>
  <si>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</si>
  <si>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</si>
  <si>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</si>
  <si>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</si>
  <si>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</si>
  <si>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</si>
  <si>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</si>
  <si>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</si>
  <si>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</si>
  <si>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</si>
  <si>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</si>
  <si>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</si>
  <si>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</si>
  <si>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</si>
  <si>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</si>
  <si>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</si>
  <si>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</si>
  <si>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</si>
  <si>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</si>
  <si>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</si>
  <si>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</si>
  <si>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</si>
  <si>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</si>
  <si>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</si>
  <si>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</si>
  <si>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</si>
  <si>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</si>
  <si>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</si>
  <si>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</si>
  <si>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</si>
  <si>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</si>
  <si>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</si>
  <si>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</si>
  <si>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</si>
  <si>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</si>
  <si>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</si>
  <si>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</si>
  <si>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</si>
  <si>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</si>
  <si>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</si>
  <si>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</si>
  <si>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</si>
  <si>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</si>
  <si>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</si>
  <si>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</si>
  <si>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</si>
  <si>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</si>
  <si>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</si>
  <si>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</si>
  <si>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</si>
  <si>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</si>
  <si>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</si>
  <si>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</si>
  <si>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</si>
  <si>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</si>
  <si>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</si>
  <si>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</si>
  <si>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</si>
  <si>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</si>
  <si>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</si>
  <si>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</si>
  <si>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</si>
  <si>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</si>
  <si>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</si>
  <si>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</si>
  <si>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</si>
  <si>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</si>
  <si>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</si>
  <si>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</si>
  <si>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</si>
  <si>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</si>
  <si>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</si>
  <si>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</si>
  <si>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</si>
  <si>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</si>
  <si>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</si>
  <si>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</si>
  <si>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</si>
  <si>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</si>
  <si>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</si>
  <si>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</si>
  <si>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</si>
  <si>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</si>
  <si>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</si>
  <si>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</si>
  <si>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</si>
  <si>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</si>
  <si>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</si>
  <si>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</si>
  <si>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</si>
  <si>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</si>
  <si>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</si>
  <si>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</si>
  <si>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</si>
  <si>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</si>
  <si>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</si>
  <si>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</si>
  <si>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</si>
  <si>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</si>
  <si>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</si>
  <si>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</si>
  <si>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</si>
  <si>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</si>
  <si>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</si>
  <si>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</si>
  <si>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</si>
  <si>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</si>
  <si>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</si>
  <si>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</si>
  <si>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</si>
  <si>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</si>
  <si>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</si>
  <si>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</si>
  <si>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</si>
  <si>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</si>
  <si>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</si>
  <si>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</si>
  <si>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</si>
  <si>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</si>
  <si>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</si>
  <si>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</si>
  <si>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</si>
  <si>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</si>
  <si>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</si>
  <si>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</si>
  <si>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</si>
  <si>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</si>
  <si>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</si>
  <si>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</si>
  <si>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</si>
  <si>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</si>
  <si>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</si>
  <si>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</si>
  <si>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</si>
  <si>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</si>
  <si>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</si>
  <si>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</si>
  <si>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</si>
  <si>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</si>
  <si>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</si>
  <si>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</si>
  <si>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</si>
  <si>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</si>
  <si>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</si>
  <si>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</si>
  <si>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</si>
  <si>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</si>
  <si>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</si>
  <si>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</si>
  <si>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</si>
  <si>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</si>
  <si>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</si>
  <si>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</si>
  <si>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</si>
  <si>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</si>
  <si>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</si>
  <si>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</si>
  <si>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</si>
  <si>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</si>
  <si>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</si>
  <si>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</si>
  <si>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</si>
  <si>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</si>
  <si>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</si>
  <si>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</si>
  <si>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</si>
  <si>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</si>
  <si>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</si>
  <si>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</si>
  <si>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</si>
  <si>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</si>
  <si>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</si>
  <si>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</si>
  <si>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</si>
  <si>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</si>
  <si>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</si>
  <si>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</si>
  <si>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</si>
  <si>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</si>
  <si>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</si>
  <si>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</si>
  <si>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</si>
  <si>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</si>
  <si>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</si>
  <si>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</si>
  <si>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</si>
  <si>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</si>
  <si>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</si>
  <si>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</si>
  <si>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</si>
  <si>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</si>
  <si>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</si>
  <si>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</si>
  <si>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</si>
  <si>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</si>
  <si>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</si>
  <si>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</si>
  <si>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</si>
  <si>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</si>
  <si>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</si>
  <si>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</si>
  <si>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</si>
  <si>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</si>
  <si>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</si>
  <si>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</si>
  <si>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</si>
  <si>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</si>
  <si>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</si>
  <si>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</si>
  <si>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</si>
  <si>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</si>
  <si>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</si>
  <si>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</si>
  <si>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</si>
  <si>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</si>
  <si>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</si>
  <si>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</si>
  <si>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</si>
  <si>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</si>
  <si>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</si>
  <si>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</si>
  <si>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</si>
  <si>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</si>
  <si>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</si>
  <si>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</si>
  <si>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</si>
  <si>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</si>
  <si>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</si>
  <si>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</si>
  <si>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</si>
  <si>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</si>
  <si>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</si>
  <si>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</si>
  <si>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</si>
  <si>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</si>
  <si>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</si>
  <si>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</si>
  <si>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</si>
  <si>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</si>
  <si>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</si>
  <si>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</si>
  <si>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</si>
  <si>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</si>
  <si>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</si>
  <si>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</si>
  <si>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</si>
  <si>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</si>
  <si>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</si>
  <si>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</si>
  <si>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</si>
  <si>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</si>
  <si>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</si>
  <si>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</si>
  <si>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</si>
  <si>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</si>
  <si>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</si>
  <si>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</si>
  <si>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</si>
  <si>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</si>
  <si>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</si>
  <si>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</si>
  <si>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</si>
  <si>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</si>
  <si>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</si>
  <si>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</si>
  <si>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</si>
  <si>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</si>
  <si>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</si>
  <si>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</si>
  <si>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</si>
  <si>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</si>
  <si>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</si>
  <si>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</si>
  <si>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</si>
  <si>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</si>
  <si>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</si>
  <si>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</si>
  <si>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</si>
  <si>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</si>
  <si>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</si>
  <si>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</si>
  <si>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</si>
  <si>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</si>
  <si>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</si>
  <si>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</si>
  <si>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</si>
  <si>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</si>
  <si>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</si>
  <si>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</si>
  <si>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</si>
  <si>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</si>
  <si>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</si>
  <si>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</si>
  <si>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</si>
  <si>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</si>
  <si>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</si>
  <si>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</si>
  <si>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</si>
  <si>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</si>
  <si>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</si>
  <si>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</si>
  <si>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</si>
  <si>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</si>
  <si>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</si>
  <si>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</si>
  <si>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</si>
  <si>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</si>
  <si>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</si>
  <si>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</si>
  <si>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</si>
  <si>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</si>
  <si>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</si>
  <si>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</si>
  <si>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</si>
  <si>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</si>
  <si>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</si>
  <si>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</si>
  <si>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</si>
  <si>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</si>
  <si>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</si>
  <si>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</si>
  <si>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</si>
  <si>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</si>
  <si>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</si>
  <si>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</si>
  <si>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</si>
  <si>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</si>
  <si>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</si>
  <si>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</si>
  <si>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</si>
  <si>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</si>
  <si>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</si>
  <si>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</si>
  <si>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</si>
  <si>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</si>
  <si>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</si>
  <si>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</si>
  <si>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</si>
  <si>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</si>
  <si>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</si>
  <si>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</si>
  <si>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</si>
  <si>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</si>
  <si>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</si>
  <si>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</si>
  <si>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</si>
  <si>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</si>
  <si>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</si>
  <si>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</si>
  <si>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</si>
  <si>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</si>
  <si>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</si>
  <si>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</si>
  <si>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</si>
  <si>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</si>
  <si>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</si>
  <si>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</si>
  <si>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</si>
  <si>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</si>
  <si>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</si>
  <si>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</si>
  <si>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</si>
  <si>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</si>
  <si>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</si>
  <si>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</si>
  <si>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</si>
  <si>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</si>
  <si>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</si>
  <si>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</si>
  <si>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</si>
  <si>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</si>
  <si>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</si>
  <si>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</si>
  <si>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</si>
  <si>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</si>
  <si>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</si>
  <si>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</si>
  <si>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</si>
  <si>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</si>
  <si>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</si>
  <si>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</si>
  <si>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</si>
  <si>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</si>
  <si>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</si>
  <si>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</si>
  <si>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</si>
  <si>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</si>
  <si>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</si>
  <si>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</si>
  <si>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</si>
  <si>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</si>
  <si>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</si>
  <si>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</si>
  <si>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</si>
  <si>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</si>
  <si>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</si>
  <si>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</si>
  <si>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</si>
  <si>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</si>
  <si>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</si>
  <si>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</si>
  <si>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</si>
  <si>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</si>
  <si>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</si>
  <si>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</si>
  <si>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</si>
  <si>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</si>
  <si>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</si>
  <si>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</si>
  <si>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</si>
  <si>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</si>
  <si>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</si>
  <si>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</si>
  <si>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</si>
  <si>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</si>
  <si>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</si>
  <si>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</si>
  <si>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</si>
  <si>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</si>
  <si>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</si>
  <si>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</si>
  <si>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</si>
  <si>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</si>
  <si>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</si>
  <si>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</si>
  <si>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</si>
  <si>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</si>
  <si>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</si>
  <si>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</si>
  <si>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</si>
  <si>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</si>
  <si>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</si>
  <si>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</si>
  <si>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</si>
  <si>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</si>
  <si>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</si>
  <si>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</si>
  <si>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</si>
  <si>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</si>
  <si>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</si>
  <si>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</si>
  <si>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</si>
  <si>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</si>
  <si>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</si>
  <si>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</si>
  <si>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</si>
  <si>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</si>
  <si>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</si>
  <si>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</si>
  <si>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</si>
  <si>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</si>
  <si>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</si>
  <si>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</si>
  <si>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</si>
  <si>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</si>
  <si>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</si>
  <si>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</si>
  <si>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</si>
  <si>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</si>
  <si>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</si>
  <si>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</si>
  <si>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</si>
  <si>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</si>
  <si>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</si>
  <si>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</si>
  <si>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</si>
  <si>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</si>
  <si>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</si>
  <si>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</si>
  <si>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</si>
  <si>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</si>
  <si>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</si>
  <si>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</si>
  <si>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</si>
  <si>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</si>
  <si>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</si>
  <si>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</si>
  <si>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</si>
  <si>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</si>
  <si>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</si>
  <si>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</si>
  <si>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</si>
  <si>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</si>
  <si>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</si>
  <si>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</si>
  <si>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</si>
  <si>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</si>
  <si>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</si>
  <si>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</si>
  <si>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</si>
  <si>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</si>
  <si>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</si>
  <si>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</si>
  <si>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</si>
  <si>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</si>
  <si>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</si>
  <si>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</si>
  <si>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</si>
  <si>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</si>
  <si>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</si>
  <si>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</si>
  <si>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</si>
  <si>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</si>
  <si>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</si>
  <si>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</si>
  <si>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</si>
  <si>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</si>
  <si>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</si>
  <si>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</si>
  <si>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</si>
  <si>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</si>
  <si>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</si>
  <si>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</si>
  <si>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</si>
  <si>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</si>
  <si>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</si>
  <si>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</si>
  <si>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</si>
  <si>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</si>
  <si>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</si>
  <si>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</si>
  <si>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</si>
  <si>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</si>
  <si>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</si>
  <si>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</si>
  <si>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</si>
  <si>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</si>
  <si>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</si>
  <si>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</si>
  <si>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</si>
  <si>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</si>
  <si>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</si>
  <si>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</si>
  <si>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</si>
  <si>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</si>
  <si>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</si>
  <si>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</si>
  <si>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</si>
  <si>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</si>
  <si>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</si>
  <si>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</si>
  <si>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</si>
  <si>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</si>
  <si>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</si>
  <si>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</si>
  <si>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</si>
  <si>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</si>
  <si>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</si>
  <si>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</si>
  <si>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</si>
  <si>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</si>
  <si>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</si>
  <si>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</si>
  <si>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</si>
  <si>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</si>
  <si>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</si>
  <si>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</si>
  <si>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</si>
  <si>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</si>
  <si>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</si>
  <si>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</si>
  <si>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</si>
  <si>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</si>
  <si>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</si>
  <si>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</si>
  <si>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</si>
  <si>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</si>
  <si>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</si>
  <si>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</si>
  <si>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</si>
  <si>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</si>
  <si>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</si>
  <si>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</si>
  <si>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</si>
  <si>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</si>
  <si>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</si>
  <si>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</si>
  <si>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</si>
  <si>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</si>
  <si>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</si>
  <si>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</si>
  <si>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</si>
  <si>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</si>
  <si>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</si>
  <si>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</si>
  <si>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</si>
  <si>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</si>
  <si>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</si>
  <si>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</si>
  <si>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</si>
  <si>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</si>
  <si>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</si>
  <si>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</si>
  <si>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</si>
  <si>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</si>
  <si>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</si>
  <si>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</si>
  <si>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</si>
  <si>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</si>
  <si>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</si>
  <si>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</si>
  <si>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</si>
  <si>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</si>
  <si>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</si>
  <si>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</si>
  <si>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</si>
  <si>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</si>
  <si>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</si>
  <si>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</si>
  <si>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</si>
  <si>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</si>
  <si>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</si>
  <si>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</si>
  <si>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</si>
  <si>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</si>
  <si>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</si>
  <si>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</si>
  <si>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</si>
  <si>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</si>
  <si>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</si>
  <si>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</si>
  <si>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</si>
  <si>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</si>
  <si>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</si>
  <si>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</si>
  <si>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</si>
  <si>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</si>
  <si>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</si>
  <si>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</si>
  <si>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</si>
  <si>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</si>
  <si>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</si>
  <si>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</si>
  <si>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</si>
  <si>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</si>
  <si>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</si>
  <si>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</si>
  <si>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</si>
  <si>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</si>
  <si>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</si>
  <si>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</si>
  <si>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</si>
  <si>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</si>
  <si>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</si>
  <si>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</si>
  <si>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</si>
  <si>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</si>
  <si>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</si>
  <si>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</si>
  <si>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</si>
  <si>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</si>
  <si>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</si>
  <si>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</si>
  <si>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</si>
  <si>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</si>
  <si>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</si>
  <si>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</si>
  <si>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</si>
  <si>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</si>
  <si>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</si>
  <si>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</si>
  <si>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</si>
  <si>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</si>
  <si>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</si>
  <si>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</si>
  <si>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</si>
  <si>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</si>
  <si>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</si>
  <si>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</si>
  <si>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</si>
  <si>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</si>
  <si>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</si>
  <si>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</si>
  <si>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</si>
  <si>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</si>
  <si>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</si>
  <si>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</si>
  <si>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</si>
  <si>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</si>
  <si>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</si>
  <si>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</si>
  <si>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</si>
  <si>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</si>
  <si>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</si>
  <si>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</si>
  <si>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</si>
  <si>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</si>
  <si>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</si>
  <si>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</si>
  <si>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</si>
  <si>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</si>
  <si>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</si>
  <si>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</si>
  <si>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</si>
  <si>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</si>
  <si>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</si>
  <si>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</si>
  <si>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</si>
  <si>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</si>
  <si>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</si>
  <si>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</si>
  <si>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</si>
  <si>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</si>
  <si>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</si>
  <si>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</si>
  <si>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</si>
  <si>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</si>
  <si>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</si>
  <si>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</si>
  <si>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</si>
  <si>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</si>
  <si>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</si>
  <si>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</si>
  <si>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</si>
  <si>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</si>
  <si>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</si>
  <si>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</si>
  <si>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</si>
  <si>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</si>
  <si>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</si>
  <si>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</si>
  <si>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</si>
  <si>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</si>
  <si>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</si>
  <si>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</si>
  <si>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</si>
  <si>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</si>
  <si>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</si>
  <si>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</si>
  <si>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</si>
  <si>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</si>
  <si>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</si>
  <si>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</si>
  <si>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</si>
  <si>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</si>
  <si>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</si>
  <si>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</si>
  <si>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</si>
  <si>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</si>
  <si>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</si>
  <si>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</si>
  <si>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</si>
  <si>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</si>
  <si>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</si>
  <si>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</si>
  <si>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</si>
  <si>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</si>
  <si>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</si>
  <si>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</si>
  <si>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</si>
  <si>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</si>
  <si>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</si>
  <si>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</si>
  <si>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</si>
  <si>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</si>
  <si>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</si>
  <si>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</si>
  <si>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</si>
  <si>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</si>
  <si>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</si>
  <si>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</si>
  <si>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</si>
  <si>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</si>
  <si>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</si>
  <si>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</si>
  <si>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</si>
  <si>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</si>
  <si>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</si>
  <si>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</si>
  <si>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</si>
  <si>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</si>
  <si>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</si>
  <si>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</si>
  <si>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</si>
  <si>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</si>
  <si>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</si>
  <si>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</si>
  <si>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</si>
  <si>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</si>
  <si>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</si>
  <si>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</si>
  <si>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</si>
  <si>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</si>
  <si>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</si>
  <si>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</si>
  <si>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</si>
  <si>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</si>
  <si>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</si>
  <si>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</si>
  <si>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</si>
  <si>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</si>
  <si>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</si>
  <si>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</si>
  <si>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</si>
  <si>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</si>
  <si>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</si>
  <si>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</si>
  <si>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</si>
  <si>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</si>
  <si>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</si>
  <si>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</si>
  <si>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</si>
  <si>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</si>
  <si>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</si>
  <si>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</si>
  <si>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</si>
  <si>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</si>
  <si>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</si>
  <si>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</si>
  <si>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</si>
  <si>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</si>
  <si>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</si>
  <si>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</si>
  <si>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</si>
  <si>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</si>
  <si>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</si>
  <si>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</si>
  <si>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</si>
  <si>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</si>
  <si>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</si>
  <si>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</si>
  <si>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</si>
  <si>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</si>
  <si>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</si>
  <si>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</si>
  <si>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</si>
  <si>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</si>
  <si>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</si>
  <si>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</si>
  <si>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</si>
  <si>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</si>
  <si>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</si>
  <si>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</si>
  <si>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</si>
  <si>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</si>
  <si>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</si>
  <si>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</si>
  <si>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</si>
  <si>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</si>
  <si>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</si>
  <si>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</si>
  <si>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</si>
  <si>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</si>
  <si>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</si>
  <si>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</si>
  <si>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</si>
  <si>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</si>
  <si>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</si>
  <si>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</si>
  <si>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</si>
  <si>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</si>
  <si>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</si>
  <si>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</si>
  <si>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</si>
  <si>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</si>
  <si>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</si>
  <si>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</si>
  <si>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</si>
  <si>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</si>
  <si>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</si>
  <si>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</si>
  <si>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</si>
  <si>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</si>
  <si>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</si>
  <si>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</si>
  <si>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</si>
  <si>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</si>
  <si>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</si>
  <si>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</si>
  <si>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</si>
  <si>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</si>
  <si>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</si>
  <si>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</si>
  <si>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</si>
  <si>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</si>
  <si>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</si>
  <si>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</si>
  <si>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</si>
  <si>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</si>
  <si>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</si>
  <si>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</si>
  <si>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</si>
  <si>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</si>
  <si>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</si>
  <si>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</si>
  <si>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</si>
  <si>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</si>
  <si>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</si>
  <si>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</si>
  <si>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</si>
  <si>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</si>
  <si>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</si>
  <si>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</si>
  <si>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</si>
  <si>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</si>
  <si>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</si>
  <si>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</si>
  <si>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</si>
  <si>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</si>
  <si>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</si>
  <si>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</si>
  <si>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</si>
  <si>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</si>
  <si>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</si>
  <si>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</si>
  <si>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</si>
  <si>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</si>
  <si>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</si>
  <si>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</si>
  <si>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</si>
  <si>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</si>
  <si>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</si>
  <si>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</si>
  <si>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</si>
  <si>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</si>
  <si>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</si>
  <si>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</si>
  <si>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</si>
  <si>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</si>
  <si>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</si>
  <si>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</si>
  <si>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</si>
  <si>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</si>
  <si>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</si>
  <si>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</si>
  <si>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</si>
  <si>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</si>
  <si>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</si>
  <si>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</si>
  <si>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</si>
  <si>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</si>
  <si>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</si>
  <si>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</si>
  <si>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</si>
  <si>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</si>
  <si>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</si>
  <si>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</si>
  <si>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</si>
  <si>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</si>
  <si>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</si>
  <si>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</si>
  <si>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</si>
  <si>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</si>
  <si>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</si>
  <si>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</si>
  <si>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</si>
  <si>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</si>
  <si>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</si>
  <si>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</si>
  <si>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</si>
  <si>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</si>
  <si>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</si>
  <si>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</si>
  <si>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</si>
  <si>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</si>
  <si>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</si>
  <si>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</si>
  <si>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</si>
  <si>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</si>
  <si>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</si>
  <si>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</si>
  <si>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</si>
  <si>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</si>
  <si>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</si>
  <si>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</si>
  <si>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</si>
  <si>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</si>
  <si>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</si>
  <si>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</si>
  <si>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</si>
  <si>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</si>
  <si>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</si>
  <si>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</si>
  <si>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</si>
  <si>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</si>
  <si>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</si>
  <si>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</si>
  <si>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</si>
  <si>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</si>
  <si>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</si>
  <si>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</si>
  <si>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</si>
  <si>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</si>
  <si>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</si>
  <si>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</si>
  <si>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</si>
  <si>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</si>
  <si>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</si>
  <si>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</si>
  <si>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</si>
  <si>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</si>
  <si>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</si>
  <si>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</si>
  <si>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</si>
  <si>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</si>
  <si>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</si>
  <si>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</si>
  <si>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</si>
  <si>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</si>
  <si>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</si>
  <si>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</si>
  <si>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</si>
  <si>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</si>
  <si>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</si>
  <si>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</si>
  <si>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</si>
  <si>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</si>
  <si>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</si>
  <si>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</si>
  <si>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</si>
  <si>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</si>
  <si>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</si>
  <si>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</si>
  <si>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</si>
  <si>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</si>
  <si>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</si>
  <si>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</si>
  <si>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</si>
  <si>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</si>
  <si>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</si>
  <si>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</si>
  <si>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</si>
  <si>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</si>
  <si>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</si>
  <si>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</si>
  <si>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</si>
  <si>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</si>
  <si>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</si>
  <si>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</si>
  <si>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</si>
  <si>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</si>
  <si>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</si>
  <si>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</si>
  <si>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</si>
  <si>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</si>
  <si>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</si>
  <si>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</si>
  <si>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</si>
  <si>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</si>
  <si>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</si>
  <si>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</si>
  <si>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</si>
  <si>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</si>
  <si>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</si>
  <si>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</si>
  <si>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</si>
  <si>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</si>
  <si>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</si>
  <si>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</si>
  <si>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</si>
  <si>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</si>
  <si>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</si>
  <si>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</si>
  <si>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</si>
  <si>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</si>
  <si>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</si>
  <si>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</si>
  <si>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</si>
  <si>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</si>
  <si>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</si>
  <si>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</si>
  <si>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</si>
  <si>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</si>
  <si>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</si>
  <si>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</si>
  <si>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</si>
  <si>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</si>
  <si>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</si>
  <si>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</si>
  <si>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</si>
  <si>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</si>
  <si>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</si>
  <si>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</si>
  <si>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</si>
  <si>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</si>
  <si>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</si>
  <si>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</si>
  <si>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</si>
  <si>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</si>
  <si>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</si>
  <si>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</si>
  <si>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</si>
  <si>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</si>
  <si>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</si>
  <si>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</si>
  <si>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</si>
  <si>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</si>
  <si>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</si>
  <si>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</si>
  <si>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</si>
  <si>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</si>
  <si>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</si>
  <si>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</si>
  <si>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</si>
  <si>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</si>
  <si>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</si>
  <si>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</si>
  <si>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</si>
  <si>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</si>
  <si>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</si>
  <si>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</si>
  <si>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</si>
  <si>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</si>
  <si>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</si>
  <si>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</si>
  <si>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</si>
  <si>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</si>
  <si>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</si>
  <si>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</si>
  <si>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</si>
  <si>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</si>
  <si>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</si>
  <si>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</si>
  <si>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</si>
  <si>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</si>
  <si>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</si>
  <si>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</si>
  <si>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</si>
  <si>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</si>
  <si>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</si>
  <si>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</si>
  <si>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</si>
  <si>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</si>
  <si>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</si>
  <si>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</si>
  <si>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</si>
  <si>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</si>
  <si>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</si>
  <si>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</si>
  <si>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</si>
  <si>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</si>
  <si>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</si>
  <si>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</si>
  <si>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</si>
  <si>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</si>
  <si>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</si>
  <si>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</si>
  <si>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</si>
  <si>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</si>
  <si>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</si>
  <si>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</si>
  <si>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</si>
  <si>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</si>
  <si>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</si>
  <si>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</si>
  <si>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</si>
  <si>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</si>
  <si>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</si>
  <si>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</si>
  <si>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</si>
  <si>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</si>
  <si>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</si>
  <si>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</si>
  <si>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</si>
  <si>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</si>
  <si>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</si>
  <si>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</si>
  <si>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</si>
  <si>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</si>
  <si>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</si>
  <si>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</si>
  <si>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</si>
  <si>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</si>
  <si>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</si>
  <si>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</si>
  <si>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</si>
  <si>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</si>
  <si>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</si>
  <si>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</si>
  <si>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</si>
  <si>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</si>
  <si>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</si>
  <si>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</si>
  <si>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</si>
  <si>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</si>
  <si>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</si>
  <si>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</si>
  <si>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</si>
  <si>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</si>
  <si>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</si>
  <si>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</si>
  <si>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</si>
  <si>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</si>
  <si>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</si>
  <si>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</si>
  <si>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</si>
  <si>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</si>
  <si>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</si>
  <si>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</si>
  <si>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</si>
  <si>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</si>
  <si>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</si>
  <si>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</si>
  <si>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</si>
  <si>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</si>
  <si>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</si>
  <si>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</si>
  <si>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</si>
  <si>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</si>
  <si>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</si>
  <si>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</si>
  <si>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</si>
  <si>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</si>
  <si>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</si>
  <si>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</si>
  <si>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</si>
  <si>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</si>
  <si>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</si>
  <si>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</si>
  <si>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</si>
  <si>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</si>
  <si>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</si>
  <si>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</si>
  <si>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</si>
  <si>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</si>
  <si>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</si>
  <si>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</si>
  <si>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</si>
  <si>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</si>
  <si>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</si>
  <si>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</si>
  <si>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</si>
  <si>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</si>
  <si>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</si>
  <si>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</si>
  <si>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</si>
  <si>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</si>
  <si>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</si>
  <si>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</si>
  <si>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</si>
  <si>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</si>
  <si>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</si>
  <si>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</si>
  <si>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</si>
  <si>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</si>
  <si>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</si>
  <si>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</si>
  <si>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</si>
  <si>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</si>
  <si>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</si>
  <si>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</si>
  <si>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</si>
  <si>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</si>
  <si>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</si>
  <si>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</si>
  <si>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</si>
  <si>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</si>
  <si>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</si>
  <si>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</si>
  <si>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</si>
  <si>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</si>
  <si>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</si>
  <si>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</si>
  <si>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</si>
  <si>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</si>
  <si>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</si>
  <si>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</si>
  <si>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</si>
  <si>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</si>
  <si>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</si>
  <si>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</si>
  <si>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</si>
  <si>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</si>
  <si>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</si>
  <si>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</si>
  <si>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</si>
  <si>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</si>
  <si>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</si>
  <si>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</si>
  <si>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</si>
  <si>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</si>
  <si>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</si>
  <si>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</si>
  <si>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</si>
  <si>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</si>
  <si>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</si>
  <si>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</si>
  <si>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</si>
  <si>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</si>
  <si>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</si>
  <si>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</si>
  <si>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</si>
  <si>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</si>
  <si>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</si>
  <si>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</si>
  <si>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</si>
  <si>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</si>
  <si>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</si>
  <si>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</si>
  <si>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</si>
  <si>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</si>
  <si>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</si>
  <si>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</si>
  <si>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</si>
  <si>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</si>
  <si>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</si>
  <si>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</si>
  <si>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</si>
  <si>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</si>
  <si>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</si>
  <si>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</si>
  <si>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</si>
  <si>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</si>
  <si>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</si>
  <si>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</si>
  <si>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</si>
  <si>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</si>
  <si>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</si>
  <si>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</si>
  <si>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</si>
  <si>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</si>
  <si>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</si>
  <si>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</si>
  <si>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</si>
  <si>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</si>
  <si>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</si>
  <si>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</si>
  <si>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</si>
  <si>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</si>
  <si>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</si>
  <si>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</si>
  <si>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</si>
  <si>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</si>
  <si>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</si>
  <si>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</si>
  <si>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</si>
  <si>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</si>
  <si>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</si>
  <si>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</si>
  <si>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</si>
  <si>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</si>
  <si>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</si>
  <si>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</si>
  <si>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</si>
  <si>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</si>
  <si>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</si>
  <si>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</si>
  <si>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</si>
  <si>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</si>
  <si>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</si>
  <si>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</si>
  <si>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</si>
  <si>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</si>
  <si>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</si>
  <si>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</si>
  <si>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</si>
  <si>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</si>
  <si>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</si>
  <si>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</si>
  <si>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</si>
  <si>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</si>
  <si>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</si>
  <si>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</si>
  <si>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</si>
  <si>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</si>
  <si>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</si>
  <si>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</si>
  <si>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</si>
  <si>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</si>
  <si>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</si>
  <si>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</si>
  <si>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</si>
  <si>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</si>
  <si>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</si>
  <si>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</si>
  <si>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</si>
  <si>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</si>
  <si>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</si>
  <si>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</si>
  <si>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</si>
  <si>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</si>
  <si>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</si>
  <si>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</si>
  <si>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</si>
  <si>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</si>
  <si>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</si>
  <si>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</si>
  <si>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</si>
  <si>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</si>
  <si>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</si>
  <si>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</si>
  <si>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</si>
  <si>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</si>
  <si>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</si>
  <si>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</si>
  <si>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</si>
  <si>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</si>
  <si>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</si>
  <si>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</si>
  <si>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</si>
  <si>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</si>
  <si>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</si>
  <si>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</si>
  <si>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</si>
  <si>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</si>
  <si>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</si>
  <si>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</si>
  <si>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</si>
  <si>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</si>
  <si>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</si>
  <si>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</si>
  <si>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</si>
  <si>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</si>
  <si>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</si>
  <si>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</si>
  <si>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</si>
  <si>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</si>
  <si>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</si>
  <si>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</si>
  <si>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</si>
  <si>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</si>
  <si>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</si>
  <si>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</si>
  <si>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</si>
  <si>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</si>
  <si>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</si>
  <si>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</si>
  <si>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</si>
  <si>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</si>
  <si>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</si>
  <si>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</si>
  <si>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</si>
  <si>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</si>
  <si>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</si>
  <si>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</si>
  <si>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</si>
  <si>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</si>
  <si>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</si>
  <si>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</si>
  <si>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</si>
  <si>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</si>
  <si>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</si>
  <si>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</si>
  <si>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</si>
  <si>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</si>
  <si>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</si>
  <si>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</si>
  <si>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</si>
  <si>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</si>
  <si>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</si>
  <si>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</si>
  <si>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</si>
  <si>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</si>
  <si>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</si>
  <si>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</si>
  <si>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</si>
  <si>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</si>
  <si>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</si>
  <si>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</si>
  <si>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</si>
  <si>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</si>
  <si>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</si>
  <si>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</si>
  <si>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</si>
  <si>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</si>
  <si>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</si>
  <si>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</si>
  <si>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</si>
  <si>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</si>
  <si>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</si>
  <si>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</si>
  <si>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</si>
  <si>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</si>
  <si>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</si>
  <si>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</si>
  <si>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</si>
  <si>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</si>
  <si>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</si>
  <si>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</si>
  <si>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</si>
  <si>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</si>
  <si>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</si>
  <si>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</si>
  <si>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</si>
  <si>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</si>
  <si>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</si>
  <si>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</si>
  <si>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</si>
  <si>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</si>
  <si>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</si>
  <si>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</si>
  <si>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</si>
  <si>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</si>
  <si>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</si>
  <si>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</si>
  <si>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</si>
  <si>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</si>
  <si>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</si>
  <si>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</si>
  <si>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</si>
  <si>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</si>
  <si>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</si>
  <si>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</si>
  <si>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</si>
  <si>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</si>
  <si>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</si>
  <si>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</si>
  <si>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</si>
  <si>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</si>
  <si>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</si>
  <si>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</si>
  <si>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</si>
  <si>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</si>
  <si>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</si>
  <si>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</si>
  <si>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</si>
  <si>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</si>
  <si>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</si>
  <si>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</si>
  <si>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</si>
  <si>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</si>
  <si>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</si>
  <si>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</si>
  <si>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</si>
  <si>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</si>
  <si>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</si>
  <si>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</si>
  <si>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</si>
  <si>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</si>
  <si>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</si>
  <si>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</si>
  <si>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</si>
  <si>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</si>
  <si>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</si>
  <si>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</si>
  <si>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</si>
  <si>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</si>
  <si>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</si>
  <si>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</si>
  <si>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</si>
  <si>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</si>
  <si>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</si>
  <si>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</si>
  <si>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</si>
  <si>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</si>
  <si>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</si>
  <si>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</si>
  <si>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</si>
  <si>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</si>
  <si>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</si>
  <si>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</si>
  <si>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</si>
  <si>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</si>
  <si>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</si>
  <si>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</si>
  <si>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</si>
  <si>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</si>
  <si>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</si>
  <si>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</si>
  <si>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</si>
  <si>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</si>
  <si>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</si>
  <si>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</si>
  <si>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</si>
  <si>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</si>
  <si>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</si>
  <si>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</si>
  <si>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</si>
  <si>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</si>
  <si>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</si>
  <si>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</si>
  <si>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</si>
  <si>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</si>
  <si>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</si>
  <si>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</si>
  <si>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</si>
  <si>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</si>
  <si>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</si>
  <si>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</si>
  <si>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</si>
  <si>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</si>
  <si>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</si>
  <si>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</si>
  <si>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</si>
  <si>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</si>
  <si>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</si>
  <si>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</si>
  <si>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</si>
  <si>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</si>
  <si>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</si>
  <si>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</si>
  <si>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</si>
  <si>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</si>
  <si>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</si>
  <si>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</si>
  <si>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</si>
  <si>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</si>
  <si>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</si>
  <si>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</si>
  <si>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</si>
  <si>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</si>
  <si>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</si>
  <si>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</si>
  <si>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</si>
  <si>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</si>
  <si>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</si>
  <si>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</si>
  <si>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</si>
  <si>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</si>
  <si>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</si>
  <si>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</si>
  <si>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</si>
  <si>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</si>
  <si>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</si>
  <si>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</si>
  <si>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</si>
  <si>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</si>
  <si>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</si>
  <si>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</si>
  <si>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</si>
  <si>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</si>
  <si>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</si>
  <si>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</si>
  <si>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</si>
  <si>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</si>
  <si>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</si>
  <si>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</si>
  <si>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</si>
  <si>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</si>
  <si>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</si>
  <si>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</si>
  <si>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</si>
  <si>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</si>
  <si>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</si>
  <si>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</si>
  <si>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</si>
  <si>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</si>
  <si>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</si>
  <si>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</si>
  <si>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</si>
  <si>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</si>
  <si>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</si>
  <si>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</si>
  <si>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</si>
  <si>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</si>
  <si>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</si>
  <si>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</si>
  <si>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</si>
  <si>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</si>
  <si>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</si>
  <si>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</si>
  <si>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</si>
  <si>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</si>
  <si>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</si>
  <si>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</si>
  <si>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</si>
  <si>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</si>
  <si>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</si>
  <si>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</si>
  <si>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</si>
  <si>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</si>
  <si>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</si>
  <si>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</si>
  <si>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</si>
  <si>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</si>
  <si>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</si>
  <si>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</si>
  <si>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</si>
  <si>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</si>
  <si>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</si>
  <si>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</si>
  <si>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</si>
  <si>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</si>
  <si>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</si>
  <si>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</si>
  <si>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</si>
  <si>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</si>
  <si>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</si>
  <si>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</si>
  <si>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</si>
  <si>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</si>
  <si>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</si>
  <si>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</si>
  <si>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</si>
  <si>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</si>
  <si>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</si>
  <si>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</si>
  <si>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</si>
  <si>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</si>
  <si>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</si>
  <si>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</si>
  <si>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</si>
  <si>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</si>
  <si>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</si>
  <si>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</si>
  <si>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</si>
  <si>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</si>
  <si>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</si>
  <si>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</si>
  <si>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</si>
  <si>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</si>
  <si>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</si>
  <si>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</si>
  <si>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</si>
  <si>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</si>
  <si>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</si>
  <si>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</si>
  <si>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</si>
  <si>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</si>
  <si>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</si>
  <si>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</si>
  <si>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</si>
  <si>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</si>
  <si>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</si>
  <si>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</si>
  <si>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</si>
  <si>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</si>
  <si>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</si>
  <si>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</si>
  <si>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</si>
  <si>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</si>
  <si>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</si>
  <si>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</si>
  <si>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</si>
  <si>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</si>
  <si>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</si>
  <si>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</si>
  <si>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</si>
  <si>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</si>
  <si>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</si>
  <si>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</si>
  <si>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</si>
  <si>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</si>
  <si>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</si>
  <si>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</si>
  <si>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</si>
  <si>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</si>
  <si>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</si>
  <si>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</si>
  <si>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</si>
  <si>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</si>
  <si>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</si>
  <si>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</si>
  <si>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</si>
  <si>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</si>
  <si>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</si>
  <si>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</si>
  <si>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</si>
  <si>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</si>
  <si>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</si>
  <si>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</si>
  <si>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</si>
  <si>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</si>
  <si>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</si>
  <si>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</si>
  <si>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</si>
  <si>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</si>
  <si>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</si>
  <si>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</si>
  <si>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</si>
  <si>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</si>
  <si>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</si>
  <si>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</si>
  <si>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</si>
  <si>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</si>
  <si>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</si>
  <si>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</si>
  <si>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</si>
  <si>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</si>
  <si>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</si>
  <si>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</si>
  <si>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</si>
  <si>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</si>
  <si>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</si>
  <si>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</si>
  <si>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</si>
  <si>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</si>
  <si>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</si>
  <si>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</si>
  <si>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</si>
  <si>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</si>
  <si>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</si>
  <si>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</si>
  <si>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</si>
  <si>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</si>
  <si>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</si>
  <si>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</si>
  <si>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</si>
  <si>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</si>
  <si>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</si>
  <si>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</si>
  <si>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</si>
  <si>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</si>
  <si>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</si>
  <si>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</si>
  <si>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</si>
  <si>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</si>
  <si>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</si>
  <si>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</si>
  <si>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</si>
  <si>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</si>
  <si>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</si>
  <si>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</si>
  <si>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</si>
  <si>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</si>
  <si>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</si>
  <si>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</si>
  <si>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</si>
  <si>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</si>
  <si>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</si>
  <si>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</si>
  <si>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</si>
  <si>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</si>
  <si>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</si>
  <si>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</si>
  <si>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</si>
  <si>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</si>
  <si>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</si>
  <si>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</si>
  <si>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</si>
  <si>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</si>
  <si>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</si>
  <si>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</si>
  <si>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</si>
  <si>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</si>
  <si>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</si>
  <si>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</si>
  <si>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</si>
  <si>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</si>
  <si>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</si>
  <si>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</si>
  <si>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</si>
  <si>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</si>
  <si>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</si>
  <si>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</si>
  <si>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</si>
  <si>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</si>
  <si>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</si>
  <si>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</si>
  <si>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</si>
  <si>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</si>
  <si>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</si>
  <si>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</si>
  <si>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</si>
  <si>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</si>
  <si>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</si>
  <si>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</si>
  <si>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</si>
  <si>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</si>
  <si>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</si>
  <si>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</si>
  <si>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</si>
  <si>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</si>
  <si>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</si>
  <si>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</si>
  <si>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</si>
  <si>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</si>
  <si>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</si>
  <si>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</si>
  <si>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</si>
  <si>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</si>
  <si>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</si>
  <si>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</si>
  <si>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</si>
  <si>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</si>
  <si>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</si>
  <si>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</si>
  <si>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</si>
  <si>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</si>
  <si>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</si>
  <si>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</si>
  <si>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</si>
  <si>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</si>
  <si>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</si>
  <si>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</si>
  <si>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</si>
  <si>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</si>
  <si>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</si>
  <si>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</si>
  <si>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</si>
  <si>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</si>
  <si>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</si>
  <si>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</si>
  <si>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</si>
  <si>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</si>
  <si>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</si>
  <si>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</si>
  <si>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</si>
  <si>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</si>
  <si>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</si>
  <si>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</si>
  <si>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</si>
  <si>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</si>
  <si>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</si>
  <si>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</si>
  <si>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</si>
  <si>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</si>
  <si>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</si>
  <si>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</si>
  <si>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</si>
  <si>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</si>
  <si>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</si>
  <si>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</si>
  <si>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</si>
  <si>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</si>
  <si>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</si>
  <si>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</si>
  <si>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</si>
  <si>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</si>
  <si>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</si>
  <si>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</si>
  <si>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</si>
  <si>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</si>
  <si>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</si>
  <si>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</si>
  <si>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</si>
  <si>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</si>
  <si>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</si>
  <si>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</si>
  <si>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</si>
  <si>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</si>
  <si>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</si>
  <si>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</si>
  <si>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</si>
  <si>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</si>
  <si>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</si>
  <si>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</si>
  <si>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</si>
  <si>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</si>
  <si>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</si>
  <si>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</si>
  <si>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</si>
  <si>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</si>
  <si>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</si>
  <si>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</si>
  <si>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</si>
  <si>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</si>
  <si>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</si>
  <si>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</si>
  <si>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</si>
  <si>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</si>
  <si>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</si>
  <si>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</si>
  <si>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</si>
  <si>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</si>
  <si>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</si>
  <si>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</si>
  <si>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</si>
  <si>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</si>
  <si>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</si>
  <si>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</si>
  <si>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</si>
  <si>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</si>
  <si>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</si>
  <si>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</si>
  <si>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</si>
  <si>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</si>
  <si>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</si>
  <si>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</si>
  <si>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</si>
  <si>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</si>
  <si>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</si>
  <si>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</si>
  <si>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</si>
  <si>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</si>
  <si>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</si>
  <si>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</si>
  <si>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</si>
  <si>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</si>
  <si>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</si>
  <si>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</si>
  <si>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</si>
  <si>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</si>
  <si>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</si>
  <si>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</si>
  <si>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</si>
  <si>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</si>
  <si>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</si>
  <si>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</si>
  <si>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</si>
  <si>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</si>
  <si>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</si>
  <si>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</si>
  <si>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</si>
  <si>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</si>
  <si>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</si>
  <si>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</si>
  <si>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</si>
  <si>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</si>
  <si>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</si>
  <si>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</si>
  <si>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</si>
  <si>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</si>
  <si>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</si>
  <si>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</si>
  <si>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</si>
  <si>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</si>
  <si>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</si>
  <si>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</si>
  <si>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</si>
  <si>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</si>
  <si>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</si>
  <si>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</si>
  <si>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</si>
  <si>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</si>
  <si>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</si>
  <si>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</si>
  <si>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</si>
  <si>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</si>
  <si>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</si>
  <si>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</si>
  <si>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</si>
  <si>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</si>
  <si>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</si>
  <si>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</si>
  <si>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</si>
  <si>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</si>
  <si>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</si>
  <si>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</si>
  <si>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</si>
  <si>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</si>
  <si>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</si>
  <si>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</si>
  <si>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</si>
  <si>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</si>
  <si>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</si>
  <si>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</si>
  <si>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</si>
  <si>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</si>
  <si>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</si>
  <si>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</si>
  <si>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</si>
  <si>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</si>
  <si>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</si>
  <si>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</si>
  <si>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</si>
  <si>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</si>
  <si>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</si>
  <si>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</si>
  <si>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</si>
  <si>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</si>
  <si>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</si>
  <si>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</si>
  <si>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</si>
  <si>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</si>
  <si>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</si>
  <si>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</si>
  <si>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</si>
  <si>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</si>
  <si>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</si>
  <si>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</si>
  <si>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</si>
  <si>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</si>
  <si>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</si>
  <si>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</si>
  <si>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</si>
  <si>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</si>
  <si>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</si>
  <si>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</si>
  <si>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</si>
  <si>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</si>
  <si>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</si>
  <si>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</si>
  <si>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</si>
  <si>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</si>
  <si>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</si>
  <si>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</si>
  <si>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</si>
  <si>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</si>
  <si>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</si>
  <si>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</si>
  <si>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</si>
  <si>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</si>
  <si>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</si>
  <si>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</si>
  <si>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</si>
  <si>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</si>
  <si>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</si>
  <si>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</si>
  <si>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</si>
  <si>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</si>
  <si>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</si>
  <si>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</si>
  <si>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</si>
  <si>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</si>
  <si>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</si>
  <si>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</si>
  <si>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</si>
  <si>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</si>
  <si>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</si>
  <si>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</si>
  <si>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</si>
  <si>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</si>
  <si>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</si>
  <si>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</si>
  <si>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</si>
  <si>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</si>
  <si>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</si>
  <si>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</si>
  <si>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</si>
  <si>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</si>
  <si>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</si>
  <si>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</si>
  <si>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</si>
  <si>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</si>
  <si>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</si>
  <si>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</si>
  <si>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</si>
  <si>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</si>
  <si>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</si>
  <si>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</si>
  <si>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</si>
  <si>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</si>
  <si>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</si>
  <si>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</si>
  <si>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</si>
  <si>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</si>
  <si>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</si>
  <si>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</si>
  <si>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</si>
  <si>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</si>
  <si>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</si>
  <si>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</si>
  <si>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</si>
  <si>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</si>
  <si>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</si>
  <si>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</si>
  <si>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</si>
  <si>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</si>
  <si>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</si>
  <si>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</si>
  <si>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</si>
  <si>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</si>
  <si>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</si>
  <si>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</si>
  <si>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</si>
  <si>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</si>
  <si>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</si>
  <si>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</si>
  <si>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</si>
  <si>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</si>
  <si>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</si>
  <si>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</si>
  <si>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</si>
  <si>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</si>
  <si>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</si>
  <si>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</si>
  <si>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</si>
  <si>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</si>
  <si>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</si>
  <si>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</si>
  <si>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</si>
  <si>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</si>
  <si>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</si>
  <si>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</si>
  <si>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</si>
  <si>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</si>
  <si>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</si>
  <si>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</si>
  <si>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</si>
  <si>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</si>
  <si>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</si>
  <si>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</si>
  <si>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</si>
  <si>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</si>
  <si>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</si>
  <si>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</si>
  <si>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</si>
  <si>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</si>
  <si>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</si>
  <si>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</si>
  <si>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</si>
  <si>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</si>
  <si>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</si>
  <si>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</si>
  <si>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</si>
  <si>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</si>
  <si>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</si>
  <si>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</si>
  <si>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</si>
  <si>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</si>
  <si>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</si>
  <si>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</si>
  <si>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</si>
  <si>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</si>
  <si>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</si>
  <si>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</si>
  <si>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</si>
  <si>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</si>
  <si>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</si>
  <si>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</si>
  <si>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</si>
  <si>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</si>
  <si>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</si>
  <si>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</si>
  <si>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</si>
  <si>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</si>
  <si>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</si>
  <si>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</si>
  <si>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</si>
  <si>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</si>
  <si>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</si>
  <si>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</si>
  <si>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</si>
  <si>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</si>
  <si>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</si>
  <si>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</si>
  <si>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</si>
  <si>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</si>
  <si>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</si>
  <si>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</si>
  <si>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</si>
  <si>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</si>
  <si>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</si>
  <si>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</si>
  <si>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</si>
  <si>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</si>
  <si>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</si>
  <si>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</si>
  <si>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</si>
  <si>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</si>
  <si>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</si>
  <si>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</si>
  <si>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</si>
  <si>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</si>
  <si>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</si>
  <si>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</si>
  <si>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</si>
  <si>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</si>
  <si>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</si>
  <si>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</si>
  <si>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</si>
  <si>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</si>
  <si>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</si>
  <si>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</si>
  <si>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</si>
  <si>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</si>
  <si>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</si>
  <si>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</si>
  <si>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</si>
  <si>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</si>
  <si>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</si>
  <si>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</si>
  <si>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</si>
  <si>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</si>
  <si>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</si>
  <si>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</si>
  <si>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</si>
  <si>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</si>
  <si>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</si>
  <si>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</si>
  <si>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</si>
  <si>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</si>
  <si>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</si>
  <si>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</si>
  <si>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</si>
  <si>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</si>
  <si>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</si>
  <si>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</si>
  <si>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</si>
  <si>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</si>
  <si>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</si>
  <si>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</si>
  <si>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</si>
  <si>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</si>
  <si>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</si>
  <si>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</si>
  <si>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</si>
  <si>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</si>
  <si>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</si>
  <si>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</si>
  <si>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</si>
  <si>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</si>
  <si>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</si>
  <si>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</si>
  <si>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</si>
  <si>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</si>
  <si>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</si>
  <si>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</si>
  <si>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</si>
  <si>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</si>
  <si>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</si>
  <si>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</si>
  <si>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</si>
  <si>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</si>
  <si>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</si>
  <si>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</si>
  <si>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</si>
  <si>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</si>
  <si>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</si>
  <si>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</si>
  <si>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</si>
  <si>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</si>
  <si>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</si>
  <si>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</si>
  <si>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</si>
  <si>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</si>
  <si>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</si>
  <si>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</si>
  <si>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</si>
  <si>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</si>
  <si>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</si>
  <si>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</si>
  <si>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</si>
  <si>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</si>
  <si>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</si>
  <si>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</si>
  <si>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</si>
  <si>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</si>
  <si>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</si>
  <si>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</si>
  <si>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</si>
  <si>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</si>
  <si>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</si>
  <si>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</si>
  <si>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</si>
  <si>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</si>
  <si>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</si>
  <si>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</si>
  <si>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</si>
  <si>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</si>
  <si>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</si>
  <si>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</si>
  <si>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</si>
  <si>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</si>
  <si>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</si>
  <si>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</si>
  <si>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</si>
  <si>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</si>
  <si>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</si>
  <si>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</si>
  <si>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</si>
  <si>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</si>
  <si>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</si>
  <si>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</si>
  <si>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</si>
  <si>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</si>
  <si>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</si>
  <si>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</si>
  <si>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</si>
  <si>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</si>
  <si>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</si>
  <si>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</si>
  <si>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</si>
  <si>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</si>
  <si>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</si>
  <si>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</si>
  <si>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</si>
  <si>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</si>
  <si>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</si>
  <si>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</si>
  <si>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</si>
  <si>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</si>
  <si>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</si>
  <si>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</si>
  <si>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</si>
  <si>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</si>
  <si>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</si>
  <si>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</si>
  <si>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</si>
  <si>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</si>
  <si>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</si>
  <si>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</si>
  <si>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</si>
  <si>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</si>
  <si>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</si>
  <si>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</si>
  <si>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</si>
  <si>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</si>
  <si>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</si>
  <si>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</si>
  <si>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</si>
  <si>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</si>
  <si>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</si>
  <si>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</si>
  <si>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</si>
  <si>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</si>
  <si>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</si>
  <si>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</si>
  <si>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</si>
  <si>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</si>
  <si>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</si>
  <si>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</si>
  <si>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</si>
  <si>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</si>
  <si>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</si>
  <si>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</si>
  <si>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</si>
  <si>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</si>
  <si>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</si>
  <si>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</si>
  <si>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</si>
  <si>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</si>
  <si>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</si>
  <si>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</si>
  <si>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</si>
  <si>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</si>
  <si>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</si>
  <si>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</si>
  <si>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</si>
  <si>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</si>
  <si>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</si>
  <si>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</si>
  <si>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</si>
  <si>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</si>
  <si>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</si>
  <si>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</si>
  <si>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</si>
  <si>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</si>
  <si>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</si>
  <si>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</si>
  <si>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</si>
  <si>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</si>
  <si>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</si>
  <si>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</si>
  <si>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</si>
  <si>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</si>
  <si>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</si>
  <si>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</si>
  <si>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</si>
  <si>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</si>
  <si>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</si>
  <si>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</si>
  <si>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</si>
  <si>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</si>
  <si>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</si>
  <si>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</si>
  <si>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</si>
  <si>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</si>
  <si>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</si>
  <si>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</si>
  <si>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</si>
  <si>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</si>
  <si>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</si>
  <si>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</si>
  <si>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</si>
  <si>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</si>
  <si>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</si>
  <si>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</si>
  <si>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</si>
  <si>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</si>
  <si>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</si>
  <si>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</si>
  <si>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</si>
  <si>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</si>
  <si>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</si>
  <si>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</si>
  <si>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</si>
  <si>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</si>
  <si>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</si>
  <si>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</si>
  <si>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</si>
  <si>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</si>
  <si>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</si>
  <si>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</si>
  <si>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</si>
  <si>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</si>
  <si>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</si>
  <si>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</si>
  <si>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</si>
  <si>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</si>
  <si>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</si>
  <si>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</si>
  <si>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</si>
  <si>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</si>
  <si>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</si>
  <si>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</si>
  <si>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</si>
  <si>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</si>
  <si>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</si>
  <si>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</si>
  <si>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</si>
  <si>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</si>
  <si>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</si>
  <si>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</si>
  <si>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</si>
  <si>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</si>
  <si>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</si>
  <si>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</si>
  <si>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</si>
  <si>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</si>
  <si>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</si>
  <si>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</si>
  <si>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</si>
  <si>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</si>
  <si>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</si>
  <si>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</si>
  <si>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</si>
  <si>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</si>
  <si>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</si>
  <si>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</si>
  <si>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</si>
  <si>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</si>
  <si>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</si>
  <si>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</si>
  <si>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</si>
  <si>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</si>
  <si>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</si>
  <si>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</si>
  <si>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</si>
  <si>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</si>
  <si>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</si>
  <si>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</si>
  <si>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</si>
  <si>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</si>
  <si>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</si>
  <si>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</si>
  <si>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</si>
  <si>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</si>
  <si>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</si>
  <si>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</si>
  <si>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</si>
  <si>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</si>
  <si>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</si>
  <si>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</si>
  <si>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</si>
  <si>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</si>
  <si>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</si>
  <si>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</si>
  <si>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</si>
  <si>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</si>
  <si>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</si>
  <si>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</si>
  <si>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</si>
  <si>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</si>
  <si>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</si>
  <si>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</si>
  <si>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</si>
  <si>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</si>
  <si>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</si>
  <si>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</si>
  <si>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</si>
  <si>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</si>
  <si>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</si>
  <si>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</si>
  <si>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</si>
  <si>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</si>
  <si>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</si>
  <si>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</si>
  <si>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</si>
  <si>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</si>
  <si>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</si>
  <si>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</si>
  <si>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</si>
  <si>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</si>
  <si>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</si>
  <si>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</si>
  <si>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</si>
  <si>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</si>
  <si>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</si>
  <si>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</si>
  <si>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</si>
  <si>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</si>
  <si>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</si>
  <si>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</si>
  <si>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</si>
  <si>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</si>
  <si>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</si>
  <si>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</si>
  <si>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</si>
  <si>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</si>
  <si>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</si>
  <si>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</si>
  <si>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</si>
  <si>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</si>
  <si>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</si>
  <si>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</si>
  <si>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</si>
  <si>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</si>
  <si>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</si>
  <si>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</si>
  <si>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</si>
  <si>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</si>
  <si>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</si>
  <si>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</si>
  <si>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</si>
  <si>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</si>
  <si>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</si>
  <si>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</si>
  <si>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</si>
  <si>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</si>
  <si>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</si>
  <si>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</si>
  <si>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</si>
  <si>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</si>
  <si>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</si>
  <si>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</si>
  <si>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</si>
  <si>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</si>
  <si>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</si>
  <si>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</si>
  <si>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</si>
  <si>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</si>
  <si>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</si>
  <si>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</si>
  <si>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</si>
  <si>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</si>
  <si>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</si>
  <si>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</si>
  <si>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</si>
  <si>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</si>
  <si>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</si>
  <si>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</si>
  <si>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</si>
  <si>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</si>
  <si>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</si>
  <si>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</si>
  <si>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</si>
  <si>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</si>
  <si>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</si>
  <si>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</si>
  <si>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</si>
  <si>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</si>
  <si>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</si>
  <si>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</si>
  <si>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</si>
  <si>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</si>
  <si>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</si>
  <si>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</si>
  <si>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</si>
  <si>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</si>
  <si>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</si>
  <si>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</si>
  <si>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</si>
  <si>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</si>
  <si>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</si>
  <si>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</si>
  <si>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</si>
  <si>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</si>
  <si>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</si>
  <si>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</si>
  <si>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</si>
  <si>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</si>
  <si>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</si>
  <si>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</si>
  <si>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</si>
  <si>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</si>
  <si>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</si>
  <si>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</si>
  <si>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</si>
  <si>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</si>
  <si>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</si>
  <si>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</si>
  <si>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</si>
  <si>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</si>
  <si>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</si>
  <si>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</si>
  <si>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</si>
  <si>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</si>
  <si>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</si>
  <si>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</si>
  <si>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</si>
  <si>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</si>
  <si>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</si>
  <si>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</si>
  <si>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</si>
  <si>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</si>
  <si>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</si>
  <si>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</si>
  <si>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</si>
  <si>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</si>
  <si>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</si>
  <si>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</si>
  <si>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</si>
  <si>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</si>
  <si>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</si>
  <si>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</si>
  <si>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</si>
  <si>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</si>
  <si>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</si>
  <si>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</si>
  <si>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</si>
  <si>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</si>
  <si>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</si>
  <si>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</si>
  <si>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</si>
  <si>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</si>
  <si>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</si>
  <si>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</si>
  <si>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</si>
  <si>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</si>
  <si>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</si>
  <si>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</si>
  <si>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</si>
  <si>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</si>
  <si>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</si>
  <si>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</si>
  <si>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</si>
  <si>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</si>
  <si>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</si>
  <si>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</si>
  <si>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</si>
  <si>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</si>
  <si>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</si>
  <si>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</si>
  <si>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</si>
  <si>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</si>
  <si>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</si>
  <si>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</si>
  <si>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</si>
  <si>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</si>
  <si>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</si>
  <si>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</si>
  <si>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</si>
  <si>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</si>
  <si>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</si>
  <si>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</si>
  <si>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</si>
  <si>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</si>
  <si>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</si>
  <si>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</si>
  <si>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</si>
  <si>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</si>
  <si>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</si>
  <si>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</si>
  <si>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</si>
  <si>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</si>
  <si>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</si>
  <si>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</si>
  <si>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</si>
  <si>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</si>
  <si>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</si>
  <si>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</si>
  <si>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</si>
  <si>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</si>
  <si>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</si>
  <si>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</si>
  <si>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</si>
  <si>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</si>
  <si>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</si>
  <si>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</si>
  <si>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</si>
  <si>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</si>
  <si>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</si>
  <si>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</si>
  <si>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</si>
  <si>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</si>
  <si>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</si>
  <si>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</si>
  <si>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</si>
  <si>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</si>
  <si>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</si>
  <si>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</si>
  <si>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</si>
  <si>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</si>
  <si>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</si>
  <si>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</si>
  <si>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</si>
  <si>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</si>
  <si>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</si>
  <si>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</si>
  <si>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</si>
  <si>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</si>
  <si>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</si>
  <si>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</si>
  <si>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</si>
  <si>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</si>
  <si>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</si>
  <si>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</si>
  <si>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</si>
  <si>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</si>
  <si>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</si>
  <si>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</si>
  <si>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</si>
  <si>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</si>
  <si>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</si>
  <si>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</si>
  <si>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</si>
  <si>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</si>
  <si>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</si>
  <si>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</si>
  <si>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</si>
  <si>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</si>
  <si>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</si>
  <si>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</si>
  <si>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</si>
  <si>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</si>
  <si>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</si>
  <si>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</si>
  <si>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</si>
  <si>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</si>
  <si>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</si>
  <si>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</si>
  <si>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</si>
  <si>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</si>
  <si>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</si>
  <si>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</si>
  <si>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</si>
  <si>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</si>
  <si>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</si>
  <si>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</si>
  <si>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</si>
  <si>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</si>
  <si>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</si>
  <si>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</si>
  <si>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</si>
  <si>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</si>
  <si>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</si>
  <si>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</si>
  <si>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</si>
  <si>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</si>
  <si>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</si>
  <si>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</si>
  <si>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</si>
  <si>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</si>
  <si>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</si>
  <si>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</si>
  <si>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</si>
  <si>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</si>
  <si>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</si>
  <si>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</si>
  <si>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</si>
  <si>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</si>
  <si>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</si>
  <si>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</si>
  <si>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</si>
  <si>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</si>
  <si>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</si>
  <si>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</si>
  <si>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</si>
  <si>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</si>
  <si>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</si>
  <si>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</si>
  <si>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</si>
  <si>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</si>
  <si>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</si>
  <si>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</si>
  <si>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</si>
  <si>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</si>
  <si>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</si>
  <si>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</si>
  <si>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</si>
  <si>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</si>
  <si>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</si>
  <si>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</si>
  <si>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</si>
  <si>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</si>
  <si>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</si>
  <si>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</si>
  <si>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</si>
  <si>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</si>
  <si>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</si>
  <si>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</si>
  <si>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</si>
  <si>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</si>
  <si>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</si>
  <si>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</si>
  <si>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</si>
  <si>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</si>
  <si>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</si>
  <si>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</si>
  <si>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</si>
  <si>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</si>
  <si>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</si>
  <si>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</si>
  <si>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</si>
  <si>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</si>
  <si>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</si>
  <si>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</si>
  <si>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</si>
  <si>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</si>
  <si>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</si>
  <si>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</si>
  <si>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</si>
  <si>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</si>
  <si>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</si>
  <si>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</si>
  <si>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</si>
  <si>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</si>
  <si>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</si>
  <si>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</si>
  <si>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</si>
  <si>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</si>
  <si>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</si>
  <si>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</si>
  <si>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</si>
  <si>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</si>
  <si>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</si>
  <si>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</si>
  <si>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</si>
  <si>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</si>
  <si>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</si>
  <si>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</si>
  <si>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</si>
  <si>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</si>
  <si>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</si>
  <si>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</si>
  <si>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</si>
  <si>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</si>
  <si>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</si>
  <si>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</si>
  <si>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</si>
  <si>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</si>
  <si>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</si>
  <si>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</si>
  <si>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</si>
  <si>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</si>
  <si>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</si>
  <si>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</si>
  <si>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</si>
  <si>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</si>
  <si>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</si>
  <si>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</si>
  <si>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</si>
  <si>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</si>
  <si>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</si>
  <si>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</si>
  <si>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</si>
  <si>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</si>
  <si>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</si>
  <si>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</si>
  <si>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</si>
  <si>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</si>
  <si>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</si>
  <si>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</si>
  <si>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</si>
  <si>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</si>
  <si>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</si>
  <si>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</si>
  <si>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</si>
  <si>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</si>
  <si>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</si>
  <si>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</si>
  <si>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</si>
  <si>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</si>
  <si>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</si>
  <si>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</si>
  <si>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</si>
  <si>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</si>
  <si>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</si>
  <si>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</si>
  <si>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</si>
  <si>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</si>
  <si>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</si>
  <si>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</si>
  <si>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</si>
  <si>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</si>
  <si>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</si>
  <si>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</si>
  <si>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</si>
  <si>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</si>
  <si>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</si>
  <si>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</si>
  <si>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</si>
  <si>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</si>
  <si>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</si>
  <si>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</si>
  <si>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</si>
  <si>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</si>
  <si>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</si>
  <si>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</si>
  <si>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</si>
  <si>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</si>
  <si>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</si>
  <si>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</si>
  <si>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</si>
  <si>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</si>
  <si>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</si>
  <si>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</si>
  <si>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</si>
  <si>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</si>
  <si>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</si>
  <si>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</si>
  <si>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</si>
  <si>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</si>
  <si>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</si>
  <si>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</si>
  <si>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</si>
  <si>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</si>
  <si>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</si>
  <si>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</si>
  <si>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</si>
  <si>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</si>
  <si>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</si>
  <si>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</si>
  <si>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</si>
  <si>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</si>
  <si>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</si>
  <si>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</si>
  <si>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</si>
  <si>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</si>
  <si>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</si>
  <si>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</si>
  <si>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</si>
  <si>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</si>
  <si>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</si>
  <si>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</si>
  <si>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</si>
  <si>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</si>
  <si>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</si>
  <si>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</si>
  <si>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</si>
  <si>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</si>
  <si>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</si>
  <si>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</si>
  <si>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</si>
  <si>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</si>
  <si>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</si>
  <si>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</si>
  <si>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</si>
  <si>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</si>
  <si>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</si>
  <si>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</si>
  <si>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</si>
  <si>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</si>
  <si>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</si>
  <si>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</si>
  <si>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</si>
  <si>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</si>
  <si>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</si>
  <si>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</si>
  <si>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</si>
  <si>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</si>
  <si>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</si>
  <si>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</si>
  <si>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</si>
  <si>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</si>
  <si>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</si>
  <si>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</si>
  <si>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</si>
  <si>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</si>
  <si>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</si>
  <si>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</si>
  <si>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</si>
  <si>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</si>
  <si>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</si>
  <si>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</si>
  <si>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</si>
  <si>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</si>
  <si>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</si>
  <si>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</si>
  <si>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</si>
  <si>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</si>
  <si>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</si>
  <si>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</si>
  <si>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</si>
  <si>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</si>
  <si>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</si>
  <si>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</si>
  <si>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</si>
  <si>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</si>
  <si>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</si>
  <si>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</si>
  <si>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</si>
  <si>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</si>
  <si>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</si>
  <si>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</si>
  <si>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</si>
  <si>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</si>
  <si>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</si>
  <si>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</si>
  <si>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</si>
  <si>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</si>
  <si>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</si>
  <si>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</si>
  <si>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</si>
  <si>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</si>
  <si>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</si>
  <si>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</si>
  <si>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</si>
  <si>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</si>
  <si>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</si>
  <si>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</si>
  <si>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</si>
  <si>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</si>
  <si>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</si>
  <si>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</si>
  <si>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</si>
  <si>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</si>
  <si>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</si>
  <si>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</si>
  <si>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</si>
  <si>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</si>
  <si>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</si>
  <si>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</si>
  <si>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</si>
  <si>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</si>
  <si>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</si>
  <si>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</si>
  <si>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</si>
  <si>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</si>
  <si>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</si>
  <si>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</si>
  <si>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</si>
  <si>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</si>
  <si>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</si>
  <si>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</si>
  <si>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</si>
  <si>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</si>
  <si>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</si>
  <si>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</si>
  <si>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</si>
  <si>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</si>
  <si>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</si>
  <si>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</si>
  <si>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</si>
  <si>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</si>
  <si>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</si>
  <si>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</si>
  <si>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</si>
  <si>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</si>
  <si>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</si>
  <si>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</si>
  <si>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</si>
  <si>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</si>
  <si>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</si>
  <si>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</si>
  <si>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</si>
  <si>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</si>
  <si>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</si>
  <si>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</si>
  <si>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</si>
  <si>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</si>
  <si>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</si>
  <si>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</si>
  <si>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</si>
  <si>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</si>
  <si>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</si>
  <si>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</si>
  <si>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</si>
  <si>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</si>
  <si>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</si>
  <si>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</si>
  <si>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</si>
  <si>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</si>
  <si>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</si>
  <si>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</si>
  <si>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</si>
  <si>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</si>
  <si>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</si>
  <si>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</si>
  <si>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</si>
  <si>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</si>
  <si>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</si>
  <si>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</si>
  <si>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</si>
  <si>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</si>
  <si>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</si>
  <si>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</si>
  <si>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</si>
  <si>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</si>
  <si>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</si>
  <si>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</si>
  <si>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</si>
  <si>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</si>
  <si>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</si>
  <si>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</si>
  <si>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</si>
  <si>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</si>
  <si>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</si>
  <si>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</si>
  <si>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</si>
  <si>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</si>
  <si>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</si>
  <si>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</si>
  <si>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</si>
  <si>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</si>
  <si>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</si>
  <si>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</si>
  <si>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</si>
  <si>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</si>
  <si>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</si>
  <si>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</si>
  <si>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</si>
  <si>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</si>
  <si>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</si>
  <si>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</si>
  <si>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</si>
  <si>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</si>
  <si>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</si>
  <si>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</si>
  <si>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</si>
  <si>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</si>
  <si>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</si>
  <si>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</si>
  <si>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</si>
  <si>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</si>
  <si>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</si>
  <si>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</si>
  <si>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</si>
  <si>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</si>
  <si>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</si>
  <si>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</si>
  <si>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</si>
  <si>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</si>
  <si>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</si>
  <si>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</si>
  <si>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</si>
  <si>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</si>
  <si>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</si>
  <si>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</si>
  <si>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</si>
  <si>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</si>
  <si>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</si>
  <si>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</si>
  <si>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</si>
  <si>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</si>
  <si>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</si>
  <si>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</si>
  <si>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</si>
  <si>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</si>
  <si>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</si>
  <si>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</si>
  <si>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</si>
  <si>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</si>
  <si>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</si>
  <si>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</si>
  <si>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</si>
  <si>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</si>
  <si>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</si>
  <si>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</si>
  <si>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</si>
  <si>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</si>
  <si>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</si>
  <si>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</si>
  <si>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</si>
  <si>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</si>
  <si>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</si>
  <si>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</si>
  <si>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</si>
  <si>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</si>
  <si>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</si>
  <si>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</si>
  <si>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</si>
  <si>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</si>
  <si>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</si>
  <si>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</si>
  <si>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</si>
  <si>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</si>
  <si>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</si>
  <si>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</si>
  <si>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</si>
  <si>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</si>
  <si>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</si>
  <si>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</si>
  <si>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</si>
  <si>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</si>
  <si>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</si>
  <si>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</si>
  <si>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</si>
  <si>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</si>
  <si>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</si>
  <si>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</si>
  <si>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</si>
  <si>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</si>
  <si>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</si>
  <si>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</si>
  <si>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</si>
  <si>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</si>
  <si>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</si>
  <si>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</si>
  <si>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</si>
  <si>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</si>
  <si>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</si>
  <si>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</si>
  <si>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</si>
  <si>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</si>
  <si>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</si>
  <si>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</si>
  <si>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</si>
  <si>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</si>
  <si>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</si>
  <si>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</si>
  <si>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</si>
  <si>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</si>
  <si>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</si>
  <si>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</si>
  <si>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</si>
  <si>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</si>
  <si>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</si>
  <si>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</si>
  <si>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</si>
  <si>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</si>
  <si>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</si>
  <si>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</si>
  <si>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</si>
  <si>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</si>
  <si>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</si>
  <si>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</si>
  <si>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</si>
  <si>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</si>
  <si>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</si>
  <si>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</si>
  <si>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</si>
  <si>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</si>
  <si>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</si>
  <si>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</si>
  <si>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</si>
  <si>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</si>
  <si>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</si>
  <si>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</si>
  <si>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</si>
  <si>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</si>
  <si>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</si>
  <si>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</si>
  <si>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</si>
  <si>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</si>
  <si>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</si>
  <si>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</si>
  <si>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</si>
  <si>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</si>
  <si>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</si>
  <si>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</si>
  <si>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</si>
  <si>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</si>
  <si>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</si>
  <si>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</si>
  <si>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</si>
  <si>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</si>
  <si>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</si>
  <si>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</si>
  <si>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</si>
  <si>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</si>
  <si>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</si>
  <si>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</si>
  <si>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</si>
  <si>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</si>
  <si>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</si>
  <si>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</si>
  <si>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</si>
  <si>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</si>
  <si>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</si>
  <si>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</si>
  <si>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</si>
  <si>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</si>
  <si>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</si>
  <si>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</si>
  <si>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</si>
  <si>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</si>
  <si>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</si>
  <si>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</si>
  <si>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</si>
  <si>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</si>
  <si>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</si>
  <si>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</si>
  <si>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</si>
  <si>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</si>
  <si>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</si>
  <si>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</si>
  <si>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</si>
  <si>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</si>
  <si>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</si>
  <si>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</si>
  <si>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</si>
  <si>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</si>
  <si>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</si>
  <si>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</si>
  <si>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</si>
  <si>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</si>
  <si>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</si>
  <si>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</si>
  <si>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</si>
  <si>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</si>
  <si>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</si>
  <si>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</si>
  <si>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</si>
  <si>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</si>
  <si>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</si>
  <si>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</si>
  <si>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</si>
  <si>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</si>
  <si>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</si>
  <si>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</si>
  <si>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</si>
  <si>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</si>
  <si>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</si>
  <si>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</si>
  <si>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</si>
  <si>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</si>
  <si>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</si>
  <si>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</si>
  <si>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</si>
  <si>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</si>
  <si>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</si>
  <si>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</si>
  <si>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</si>
  <si>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</si>
  <si>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</si>
  <si>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</si>
  <si>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</si>
  <si>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</si>
  <si>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</si>
  <si>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</si>
  <si>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</si>
  <si>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</si>
  <si>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</si>
  <si>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</si>
  <si>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</si>
  <si>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</si>
  <si>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</si>
  <si>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</si>
  <si>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</si>
  <si>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</si>
  <si>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</si>
  <si>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</si>
  <si>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</si>
  <si>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</si>
  <si>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</si>
  <si>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</si>
  <si>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</si>
  <si>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</si>
  <si>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</si>
  <si>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</si>
  <si>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</si>
  <si>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</si>
  <si>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</si>
  <si>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</si>
  <si>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</si>
  <si>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</si>
  <si>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</si>
  <si>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</si>
  <si>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</si>
  <si>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</si>
  <si>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</si>
  <si>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</si>
  <si>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</si>
  <si>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</si>
  <si>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</si>
  <si>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</si>
  <si>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</si>
  <si>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</si>
  <si>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</si>
  <si>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</si>
  <si>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</si>
  <si>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</si>
  <si>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</si>
  <si>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</si>
  <si>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</si>
  <si>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</si>
  <si>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</si>
  <si>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</si>
  <si>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</si>
  <si>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</si>
  <si>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</si>
  <si>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</si>
  <si>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</si>
  <si>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</si>
  <si>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</si>
  <si>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</si>
  <si>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</si>
  <si>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</si>
  <si>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</si>
  <si>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</si>
  <si>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</si>
  <si>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</si>
  <si>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</si>
  <si>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</si>
  <si>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</si>
  <si>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</si>
  <si>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</si>
  <si>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</si>
  <si>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</si>
  <si>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</si>
  <si>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</si>
  <si>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</si>
  <si>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</si>
  <si>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</si>
  <si>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</si>
  <si>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</si>
  <si>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</si>
  <si>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</si>
  <si>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</si>
  <si>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</si>
  <si>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</si>
  <si>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</si>
  <si>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</si>
  <si>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</si>
  <si>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</si>
  <si>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</si>
  <si>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</si>
  <si>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</si>
  <si>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</si>
  <si>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</si>
  <si>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</si>
  <si>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</si>
  <si>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</si>
  <si>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</si>
  <si>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</si>
  <si>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</si>
  <si>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</si>
  <si>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</si>
  <si>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</si>
  <si>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</si>
  <si>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</si>
  <si>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</si>
  <si>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</si>
  <si>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</si>
  <si>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</si>
  <si>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</si>
  <si>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</si>
  <si>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</si>
  <si>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</si>
  <si>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</si>
  <si>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</si>
  <si>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</si>
  <si>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</si>
  <si>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</si>
  <si>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</si>
  <si>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</si>
  <si>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</si>
  <si>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</si>
  <si>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</si>
  <si>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</si>
  <si>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</si>
  <si>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</si>
  <si>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</si>
  <si>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</si>
  <si>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</si>
  <si>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</si>
  <si>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</si>
  <si>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</si>
  <si>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</si>
  <si>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</si>
  <si>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</si>
  <si>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</si>
  <si>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</si>
  <si>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</si>
  <si>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</si>
  <si>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</si>
  <si>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</si>
  <si>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</si>
  <si>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</si>
  <si>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</si>
  <si>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</si>
  <si>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</si>
  <si>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</si>
  <si>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</si>
  <si>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</si>
  <si>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</si>
  <si>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</si>
  <si>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</si>
  <si>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</si>
  <si>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</si>
  <si>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</si>
  <si>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</si>
  <si>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</si>
  <si>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</si>
  <si>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</si>
  <si>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</si>
  <si>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</si>
  <si>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</si>
  <si>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</si>
  <si>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</si>
  <si>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</si>
  <si>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</si>
  <si>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</si>
  <si>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</si>
  <si>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</si>
  <si>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</si>
  <si>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</si>
  <si>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</si>
  <si>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</si>
  <si>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</si>
  <si>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</si>
  <si>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</si>
  <si>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</si>
  <si>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</si>
  <si>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</si>
  <si>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</si>
  <si>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</si>
  <si>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</si>
  <si>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</si>
  <si>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</si>
  <si>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</si>
  <si>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</si>
  <si>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</si>
  <si>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</si>
  <si>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</si>
  <si>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</si>
  <si>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</si>
  <si>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</si>
  <si>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</si>
  <si>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</si>
  <si>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</si>
  <si>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</si>
  <si>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</si>
  <si>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</si>
  <si>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</si>
  <si>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</si>
  <si>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</si>
  <si>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</si>
  <si>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</si>
  <si>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</si>
  <si>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</si>
  <si>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</si>
  <si>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</si>
  <si>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</si>
  <si>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</si>
  <si>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</si>
  <si>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</si>
  <si>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</si>
  <si>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</si>
  <si>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</si>
  <si>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</si>
  <si>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</si>
  <si>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</si>
  <si>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</si>
  <si>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</si>
  <si>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</si>
  <si>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</si>
  <si>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</si>
  <si>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</si>
  <si>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</si>
  <si>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</si>
  <si>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</si>
  <si>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</si>
  <si>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</si>
  <si>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</si>
  <si>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</si>
  <si>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</si>
  <si>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</si>
  <si>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</si>
  <si>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</si>
  <si>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</si>
  <si>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</si>
  <si>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</si>
  <si>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</si>
  <si>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</si>
  <si>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</si>
  <si>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</si>
  <si>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</si>
  <si>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</si>
  <si>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</si>
  <si>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</si>
  <si>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</si>
  <si>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</si>
  <si>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</si>
  <si>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</si>
  <si>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</si>
  <si>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</si>
  <si>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</si>
  <si>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</si>
  <si>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</si>
  <si>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</si>
  <si>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</si>
  <si>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</si>
  <si>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</si>
  <si>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</si>
  <si>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</si>
  <si>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</si>
  <si>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</si>
  <si>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</si>
  <si>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</si>
  <si>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</si>
  <si>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</si>
  <si>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</si>
  <si>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</si>
  <si>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</si>
  <si>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</si>
  <si>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</si>
  <si>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</si>
  <si>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</si>
  <si>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</si>
  <si>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</si>
  <si>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</si>
  <si>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</si>
  <si>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</si>
  <si>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</si>
  <si>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</si>
  <si>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</si>
  <si>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</si>
  <si>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</si>
  <si>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</si>
  <si>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</si>
  <si>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</si>
  <si>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</si>
  <si>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</si>
  <si>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</si>
  <si>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</si>
  <si>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</si>
  <si>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</si>
  <si>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</si>
  <si>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</si>
  <si>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</si>
  <si>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</si>
  <si>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</si>
  <si>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</si>
  <si>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</si>
  <si>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</si>
  <si>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</si>
  <si>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</si>
  <si>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</si>
  <si>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</si>
  <si>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</si>
  <si>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</si>
  <si>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</si>
  <si>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</si>
  <si>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</si>
  <si>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</si>
  <si>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</si>
  <si>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</si>
  <si>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</si>
  <si>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</si>
  <si>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</si>
  <si>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</si>
  <si>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</si>
  <si>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</si>
  <si>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</si>
  <si>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</si>
  <si>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</si>
  <si>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</si>
  <si>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</si>
  <si>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</si>
  <si>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</si>
  <si>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</si>
  <si>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</si>
  <si>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</si>
  <si>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</si>
  <si>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</si>
  <si>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</si>
  <si>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</si>
  <si>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</si>
  <si>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</si>
  <si>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</si>
  <si>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</si>
  <si>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</si>
  <si>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</si>
  <si>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</si>
  <si>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</si>
  <si>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</si>
  <si>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</si>
  <si>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</si>
  <si>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</si>
  <si>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</si>
  <si>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</si>
  <si>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</si>
  <si>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</si>
  <si>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</si>
  <si>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</si>
  <si>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</si>
  <si>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</si>
  <si>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</si>
  <si>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</si>
  <si>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</si>
  <si>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</si>
  <si>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</si>
  <si>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</si>
  <si>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</si>
  <si>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</si>
  <si>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</si>
  <si>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</si>
  <si>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</si>
  <si>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</si>
  <si>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</si>
  <si>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</si>
  <si>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</si>
  <si>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</si>
  <si>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</si>
  <si>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</si>
  <si>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</si>
  <si>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</si>
  <si>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</si>
  <si>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</si>
  <si>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</si>
  <si>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</si>
  <si>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</si>
  <si>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</si>
  <si>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</si>
  <si>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</si>
  <si>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</si>
  <si>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</si>
  <si>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</si>
  <si>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</si>
  <si>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</si>
  <si>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</si>
  <si>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</si>
  <si>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</si>
  <si>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</si>
  <si>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</si>
  <si>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</si>
  <si>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</si>
  <si>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</si>
  <si>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</si>
  <si>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</si>
  <si>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</si>
  <si>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</si>
  <si>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</si>
  <si>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</si>
  <si>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</si>
  <si>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</si>
  <si>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</si>
  <si>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</si>
  <si>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</si>
  <si>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</si>
  <si>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</si>
  <si>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</si>
  <si>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</si>
  <si>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</si>
  <si>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</si>
  <si>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</si>
  <si>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</si>
  <si>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</si>
  <si>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</si>
  <si>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</si>
  <si>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</si>
  <si>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</si>
  <si>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</si>
  <si>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</si>
  <si>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</si>
  <si>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</si>
  <si>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</si>
  <si>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</si>
  <si>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</si>
  <si>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</si>
  <si>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</si>
  <si>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</si>
  <si>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</si>
  <si>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</si>
  <si>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</si>
  <si>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</si>
  <si>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</si>
  <si>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</si>
  <si>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</si>
  <si>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</si>
  <si>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</si>
  <si>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</si>
  <si>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</si>
  <si>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</si>
  <si>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</si>
  <si>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</si>
  <si>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</si>
  <si>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</si>
  <si>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</si>
  <si>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</si>
  <si>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</si>
  <si>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</si>
  <si>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</si>
  <si>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</si>
  <si>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</si>
  <si>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</si>
  <si>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</si>
  <si>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</si>
  <si>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</si>
  <si>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</si>
  <si>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</si>
  <si>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</si>
  <si>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</si>
  <si>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</si>
  <si>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</si>
  <si>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</si>
  <si>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</si>
  <si>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</si>
  <si>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</si>
  <si>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</si>
  <si>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</si>
  <si>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</si>
  <si>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</si>
  <si>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</si>
  <si>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</si>
  <si>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</si>
  <si>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</si>
  <si>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</si>
  <si>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</si>
  <si>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</si>
  <si>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</si>
  <si>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</si>
  <si>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</si>
  <si>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</si>
  <si>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</si>
  <si>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</si>
  <si>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</si>
  <si>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</si>
  <si>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</si>
  <si>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</si>
  <si>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</si>
  <si>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</si>
  <si>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</si>
  <si>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</si>
  <si>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</si>
  <si>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</si>
  <si>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</si>
  <si>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</si>
  <si>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</si>
  <si>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</si>
  <si>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</si>
  <si>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</si>
  <si>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</si>
  <si>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</si>
  <si>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</si>
  <si>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</si>
  <si>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</si>
  <si>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</si>
  <si>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</si>
  <si>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</si>
  <si>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</si>
  <si>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</si>
  <si>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</si>
  <si>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</si>
  <si>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</si>
  <si>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</si>
  <si>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</si>
  <si>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</si>
  <si>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</si>
  <si>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</si>
  <si>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</si>
  <si>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</si>
  <si>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</si>
  <si>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</si>
  <si>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</si>
  <si>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</si>
  <si>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</si>
  <si>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</si>
  <si>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</si>
  <si>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</si>
  <si>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</si>
  <si>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</si>
  <si>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</si>
  <si>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</si>
  <si>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</si>
  <si>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</si>
  <si>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</si>
  <si>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</si>
  <si>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</si>
  <si>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</si>
  <si>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</si>
  <si>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</si>
  <si>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</si>
  <si>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</si>
  <si>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</si>
  <si>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</si>
  <si>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</si>
  <si>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</si>
  <si>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</si>
  <si>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</si>
  <si>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</si>
  <si>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</si>
  <si>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</si>
  <si>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</si>
  <si>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</si>
  <si>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</si>
  <si>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</si>
  <si>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</si>
  <si>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</si>
  <si>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</si>
  <si>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</si>
  <si>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</si>
  <si>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</si>
  <si>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</si>
  <si>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</si>
  <si>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</si>
  <si>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</si>
  <si>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</si>
  <si>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</si>
  <si>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</si>
  <si>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</si>
  <si>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</si>
  <si>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</si>
  <si>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</si>
  <si>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</si>
  <si>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</si>
  <si>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</si>
  <si>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</si>
  <si>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</si>
  <si>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</si>
  <si>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</si>
  <si>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</si>
  <si>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</si>
  <si>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</si>
  <si>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</si>
  <si>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</si>
  <si>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</si>
  <si>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</si>
  <si>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</si>
  <si>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</si>
  <si>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</si>
  <si>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</si>
  <si>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</si>
  <si>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</si>
  <si>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</si>
  <si>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</si>
  <si>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</si>
  <si>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</si>
  <si>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</si>
  <si>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</si>
  <si>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</si>
  <si>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</si>
  <si>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</si>
  <si>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</si>
  <si>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</si>
  <si>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</si>
  <si>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</si>
  <si>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</si>
  <si>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</si>
  <si>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</si>
  <si>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</si>
  <si>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</si>
  <si>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</si>
  <si>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</si>
  <si>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</si>
  <si>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</si>
  <si>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</si>
  <si>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</si>
  <si>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</si>
  <si>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</si>
  <si>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</si>
  <si>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</si>
  <si>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</si>
  <si>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</si>
  <si>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</si>
  <si>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</si>
  <si>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</si>
  <si>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</si>
  <si>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</si>
  <si>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</si>
  <si>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</si>
  <si>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</si>
  <si>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</si>
  <si>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</si>
  <si>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</si>
  <si>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</si>
  <si>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</si>
  <si>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</si>
  <si>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</si>
  <si>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</si>
  <si>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</si>
  <si>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</si>
  <si>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</si>
  <si>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</si>
  <si>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</si>
  <si>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</si>
  <si>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</si>
  <si>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</si>
  <si>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</si>
  <si>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</si>
  <si>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</si>
  <si>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</si>
  <si>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</si>
  <si>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</si>
  <si>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</si>
  <si>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</si>
  <si>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</si>
  <si>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</si>
  <si>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</si>
  <si>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</si>
  <si>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</si>
  <si>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</si>
  <si>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</si>
  <si>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</si>
  <si>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</si>
  <si>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</si>
  <si>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</si>
  <si>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</si>
  <si>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</si>
  <si>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</si>
  <si>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</si>
  <si>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</si>
  <si>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</si>
  <si>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</si>
  <si>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</si>
  <si>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</si>
  <si>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</si>
  <si>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</si>
  <si>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</si>
  <si>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</si>
  <si>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</si>
  <si>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</si>
  <si>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</si>
  <si>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</si>
  <si>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</si>
  <si>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</si>
  <si>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</si>
  <si>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</si>
  <si>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</si>
  <si>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</si>
  <si>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</si>
  <si>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</si>
  <si>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</si>
  <si>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</si>
  <si>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</si>
  <si>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</si>
  <si>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</si>
  <si>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</si>
  <si>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</si>
  <si>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</si>
  <si>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</si>
  <si>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</si>
  <si>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</si>
  <si>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</si>
  <si>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</si>
  <si>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</si>
  <si>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</si>
  <si>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</si>
  <si>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</si>
  <si>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</si>
  <si>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</si>
  <si>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</si>
  <si>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</si>
  <si>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</si>
  <si>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</si>
  <si>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</si>
  <si>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</si>
  <si>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</si>
  <si>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</si>
  <si>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</si>
  <si>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</si>
  <si>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</si>
  <si>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</si>
  <si>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</si>
  <si>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</si>
  <si>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</si>
  <si>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</si>
  <si>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</si>
  <si>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</si>
  <si>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</si>
  <si>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</si>
  <si>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</si>
  <si>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</si>
  <si>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</si>
  <si>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</si>
  <si>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</si>
  <si>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</si>
  <si>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</si>
  <si>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</si>
  <si>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</si>
  <si>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</si>
  <si>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</si>
  <si>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</si>
  <si>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</si>
  <si>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</si>
  <si>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</si>
  <si>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</si>
  <si>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</si>
  <si>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</si>
  <si>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</si>
  <si>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</si>
  <si>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</si>
  <si>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</si>
  <si>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</si>
  <si>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</si>
  <si>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</si>
  <si>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</si>
  <si>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</si>
  <si>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</si>
  <si>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</si>
  <si>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</si>
  <si>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</si>
  <si>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</si>
  <si>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</si>
  <si>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</si>
  <si>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</si>
  <si>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</si>
  <si>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</si>
  <si>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</si>
  <si>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</si>
  <si>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</si>
  <si>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</si>
  <si>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</si>
  <si>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</si>
  <si>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</si>
  <si>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</si>
  <si>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</si>
  <si>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</si>
  <si>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</si>
  <si>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</si>
  <si>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</si>
  <si>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</si>
  <si>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</si>
  <si>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</si>
  <si>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</si>
  <si>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</si>
  <si>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</si>
  <si>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</si>
  <si>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</si>
  <si>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</si>
  <si>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</si>
  <si>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</si>
  <si>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</si>
  <si>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</si>
  <si>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</si>
  <si>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</si>
  <si>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</si>
  <si>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</si>
  <si>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</si>
  <si>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</si>
  <si>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</si>
  <si>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</si>
  <si>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</si>
  <si>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</si>
  <si>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</si>
  <si>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</si>
  <si>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</si>
  <si>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</si>
  <si>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</si>
  <si>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</si>
  <si>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</si>
  <si>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</si>
  <si>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</si>
  <si>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</si>
  <si>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</si>
  <si>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</si>
  <si>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</si>
  <si>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</si>
  <si>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</si>
  <si>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</si>
  <si>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</si>
  <si>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</si>
  <si>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</si>
  <si>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</si>
  <si>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</si>
  <si>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</si>
  <si>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</si>
  <si>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</si>
  <si>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</si>
  <si>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</si>
  <si>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</si>
  <si>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</si>
  <si>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</si>
  <si>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</si>
  <si>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</si>
  <si>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</si>
  <si>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</si>
  <si>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</si>
  <si>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</si>
  <si>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</si>
  <si>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</si>
  <si>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</si>
  <si>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</si>
  <si>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</si>
  <si>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</si>
  <si>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</si>
  <si>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</si>
  <si>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</si>
  <si>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</si>
  <si>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</si>
  <si>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</si>
  <si>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</si>
  <si>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</si>
  <si>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</si>
  <si>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</si>
  <si>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</si>
  <si>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</si>
  <si>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</si>
  <si>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</si>
  <si>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</si>
  <si>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</si>
  <si>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</si>
  <si>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</si>
  <si>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</si>
  <si>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</si>
  <si>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</si>
  <si>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</si>
  <si>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</si>
  <si>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</si>
  <si>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</si>
  <si>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</si>
  <si>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</si>
  <si>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</si>
  <si>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</si>
  <si>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</si>
  <si>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</si>
  <si>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</si>
  <si>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</si>
  <si>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</si>
  <si>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</si>
  <si>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</si>
  <si>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</si>
  <si>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</si>
  <si>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</si>
  <si>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</si>
  <si>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</si>
  <si>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</si>
  <si>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</si>
  <si>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</si>
  <si>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</si>
  <si>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</si>
  <si>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</si>
  <si>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</si>
  <si>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</si>
  <si>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</si>
  <si>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</si>
  <si>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</si>
  <si>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</si>
  <si>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</si>
  <si>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</si>
  <si>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</si>
  <si>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</si>
  <si>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</si>
  <si>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</si>
  <si>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</si>
  <si>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</si>
  <si>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</si>
  <si>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</si>
  <si>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</si>
  <si>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</si>
  <si>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</si>
  <si>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</si>
  <si>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</si>
  <si>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</si>
  <si>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</si>
  <si>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</si>
  <si>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</si>
  <si>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</si>
  <si>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</si>
  <si>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</si>
  <si>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</si>
  <si>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</si>
  <si>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</si>
  <si>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</si>
  <si>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</si>
  <si>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</si>
  <si>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</si>
  <si>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</si>
  <si>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</si>
  <si>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</si>
  <si>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</si>
  <si>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</si>
  <si>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</si>
  <si>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</si>
  <si>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</si>
  <si>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</si>
  <si>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</si>
  <si>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</si>
  <si>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</si>
  <si>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</si>
  <si>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</si>
  <si>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</si>
  <si>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</si>
  <si>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</si>
  <si>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</si>
  <si>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</si>
  <si>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</si>
  <si>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</si>
  <si>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</si>
  <si>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</si>
  <si>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</si>
  <si>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</si>
  <si>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</si>
  <si>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</si>
  <si>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</si>
  <si>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</si>
  <si>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</si>
  <si>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</si>
  <si>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</si>
  <si>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</si>
  <si>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</si>
  <si>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</si>
  <si>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</si>
  <si>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</si>
  <si>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</si>
  <si>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</si>
  <si>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</si>
  <si>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</si>
  <si>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</si>
  <si>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</si>
  <si>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</si>
  <si>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</si>
  <si>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</si>
  <si>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</si>
  <si>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</si>
  <si>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</si>
  <si>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</si>
  <si>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</si>
  <si>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</si>
  <si>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</si>
  <si>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</si>
  <si>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</si>
  <si>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</si>
  <si>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</si>
  <si>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</si>
  <si>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</si>
  <si>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</si>
  <si>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</si>
  <si>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</si>
  <si>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</si>
  <si>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</si>
  <si>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</si>
  <si>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</si>
  <si>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</si>
  <si>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</si>
  <si>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</si>
  <si>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</si>
  <si>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</si>
  <si>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</si>
  <si>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</si>
  <si>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</si>
  <si>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</si>
  <si>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</si>
  <si>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</si>
  <si>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</si>
  <si>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</si>
  <si>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</si>
  <si>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</si>
  <si>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</si>
  <si>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</si>
  <si>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</si>
  <si>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</si>
  <si>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</si>
  <si>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</si>
  <si>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</si>
  <si>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</si>
  <si>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</si>
  <si>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</si>
  <si>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</si>
  <si>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</si>
  <si>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</si>
  <si>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</si>
  <si>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</si>
  <si>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</si>
  <si>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</si>
  <si>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</si>
  <si>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</si>
  <si>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</si>
  <si>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</si>
  <si>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</si>
  <si>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</si>
  <si>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</si>
  <si>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</si>
  <si>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</si>
  <si>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</si>
  <si>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</si>
  <si>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</si>
  <si>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</si>
  <si>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</si>
  <si>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</si>
  <si>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</si>
  <si>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</si>
  <si>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</si>
  <si>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</si>
  <si>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</si>
  <si>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</si>
  <si>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</si>
  <si>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</si>
  <si>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</si>
  <si>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</si>
  <si>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</si>
  <si>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</si>
  <si>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</si>
  <si>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</si>
  <si>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</si>
  <si>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</si>
  <si>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</si>
  <si>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</si>
  <si>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</si>
  <si>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</si>
  <si>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</si>
  <si>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</si>
  <si>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</si>
  <si>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</si>
  <si>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</si>
  <si>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</si>
  <si>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</si>
  <si>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</si>
  <si>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</si>
  <si>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</si>
  <si>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</si>
  <si>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</si>
  <si>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</si>
  <si>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</si>
  <si>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</si>
  <si>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</si>
  <si>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</si>
  <si>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</si>
  <si>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</si>
  <si>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</si>
  <si>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</si>
  <si>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</si>
  <si>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</si>
  <si>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</si>
  <si>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</si>
  <si>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</si>
  <si>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</si>
  <si>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</si>
  <si>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</si>
  <si>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</si>
  <si>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</si>
  <si>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</si>
  <si>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</si>
  <si>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</si>
  <si>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</si>
  <si>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</si>
  <si>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</si>
  <si>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</si>
  <si>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</si>
  <si>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</si>
  <si>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</si>
  <si>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</si>
  <si>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</si>
  <si>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</si>
  <si>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</si>
  <si>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</si>
  <si>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</si>
  <si>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</si>
  <si>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</si>
  <si>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</si>
  <si>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</si>
  <si>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</si>
  <si>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</si>
  <si>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</si>
  <si>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</si>
  <si>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</si>
  <si>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</si>
  <si>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</si>
  <si>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</si>
  <si>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</si>
  <si>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</si>
  <si>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</si>
  <si>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</si>
  <si>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</si>
  <si>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</si>
  <si>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</si>
  <si>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</si>
  <si>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</si>
  <si>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</si>
  <si>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</si>
  <si>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</si>
  <si>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</si>
  <si>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</si>
  <si>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</si>
  <si>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</si>
  <si>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</si>
  <si>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</si>
  <si>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</si>
  <si>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</si>
  <si>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</si>
  <si>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</si>
  <si>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</si>
  <si>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</si>
  <si>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</si>
  <si>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</si>
  <si>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</si>
  <si>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</si>
  <si>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</si>
  <si>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</si>
  <si>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</si>
  <si>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</si>
  <si>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</si>
  <si>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</si>
  <si>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</si>
  <si>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</si>
  <si>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</si>
  <si>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</si>
  <si>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</si>
  <si>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</si>
  <si>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</si>
  <si>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</si>
  <si>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</si>
  <si>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</si>
  <si>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</si>
  <si>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</si>
  <si>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</si>
  <si>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</si>
  <si>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</si>
  <si>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</si>
  <si>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</si>
  <si>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</si>
  <si>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</si>
  <si>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</si>
  <si>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</si>
  <si>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</si>
  <si>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</si>
  <si>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</si>
  <si>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</si>
  <si>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</si>
  <si>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</si>
  <si>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</si>
  <si>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</si>
  <si>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</si>
  <si>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</si>
  <si>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</si>
  <si>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</si>
  <si>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</si>
  <si>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</si>
  <si>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</si>
  <si>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</si>
  <si>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</si>
  <si>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</si>
  <si>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</si>
  <si>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</si>
  <si>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</si>
  <si>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</si>
  <si>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</si>
  <si>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</si>
  <si>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</si>
  <si>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</si>
  <si>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</si>
  <si>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</si>
  <si>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</si>
  <si>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</si>
  <si>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</si>
  <si>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</si>
  <si>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</si>
  <si>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</si>
  <si>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</si>
  <si>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</si>
  <si>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</si>
  <si>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</si>
  <si>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</si>
  <si>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</si>
  <si>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</si>
  <si>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</si>
  <si>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</si>
  <si>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</si>
  <si>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</si>
  <si>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</si>
  <si>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</si>
  <si>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</si>
  <si>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</si>
  <si>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</si>
  <si>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</si>
  <si>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</si>
  <si>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</si>
  <si>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</si>
  <si>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</si>
  <si>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</si>
  <si>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</si>
  <si>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</si>
  <si>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</si>
  <si>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</si>
  <si>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</si>
  <si>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</si>
  <si>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</si>
  <si>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</si>
  <si>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</si>
  <si>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</si>
  <si>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</si>
  <si>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</si>
  <si>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</si>
  <si>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</si>
  <si>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</si>
  <si>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</si>
  <si>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</si>
  <si>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</si>
  <si>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</si>
  <si>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</si>
  <si>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</si>
  <si>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</si>
  <si>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</si>
  <si>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</si>
  <si>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</si>
  <si>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</si>
  <si>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</si>
  <si>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</si>
  <si>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</si>
  <si>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</si>
  <si>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</si>
  <si>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</si>
  <si>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</si>
  <si>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</si>
  <si>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</si>
  <si>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</si>
  <si>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</si>
  <si>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</si>
  <si>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</si>
  <si>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</si>
  <si>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</si>
  <si>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</si>
  <si>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</si>
  <si>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</si>
  <si>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</si>
  <si>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</si>
  <si>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</si>
  <si>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</si>
  <si>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</si>
  <si>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</si>
  <si>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</si>
  <si>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</si>
  <si>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</si>
  <si>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</si>
  <si>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</si>
  <si>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</si>
  <si>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</si>
  <si>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</si>
  <si>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</si>
  <si>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</si>
  <si>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</si>
  <si>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</si>
  <si>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</si>
  <si>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</si>
  <si>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</si>
  <si>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</si>
  <si>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</si>
  <si>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</si>
  <si>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</si>
  <si>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</si>
  <si>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</si>
  <si>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</si>
  <si>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</si>
  <si>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</si>
  <si>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</si>
  <si>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</si>
  <si>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</si>
  <si>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</si>
  <si>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</si>
  <si>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</si>
  <si>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</si>
  <si>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</si>
  <si>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</si>
  <si>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</si>
  <si>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</si>
  <si>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</si>
  <si>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</si>
  <si>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</si>
  <si>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</si>
  <si>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</si>
  <si>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</si>
  <si>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</si>
  <si>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</si>
  <si>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</si>
  <si>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</si>
  <si>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</si>
  <si>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</si>
  <si>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</si>
  <si>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</si>
  <si>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</si>
  <si>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</si>
  <si>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</si>
  <si>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</si>
  <si>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</si>
  <si>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</si>
  <si>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</si>
  <si>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</si>
  <si>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</si>
  <si>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</si>
  <si>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</si>
  <si>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</si>
  <si>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</si>
  <si>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</si>
  <si>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</si>
  <si>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</si>
  <si>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</si>
  <si>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</si>
  <si>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</si>
  <si>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</si>
  <si>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</si>
  <si>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</si>
  <si>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</si>
  <si>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</si>
  <si>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</si>
  <si>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</si>
  <si>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</si>
  <si>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</si>
  <si>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</si>
  <si>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</si>
  <si>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</si>
  <si>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</si>
  <si>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</si>
  <si>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</si>
  <si>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</si>
  <si>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</si>
  <si>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</si>
  <si>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</si>
  <si>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</si>
  <si>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</si>
  <si>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</si>
  <si>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</si>
  <si>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</si>
  <si>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</si>
  <si>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</si>
  <si>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</si>
  <si>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</si>
  <si>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</si>
  <si>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</si>
  <si>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</si>
  <si>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</si>
  <si>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</si>
  <si>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</si>
  <si>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</si>
  <si>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</si>
  <si>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</si>
  <si>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</si>
  <si>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</si>
  <si>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</si>
  <si>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</si>
  <si>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</si>
  <si>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</si>
  <si>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</si>
  <si>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</si>
  <si>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</si>
  <si>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</si>
  <si>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</si>
  <si>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</si>
  <si>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</si>
  <si>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</si>
  <si>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</si>
  <si>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</si>
  <si>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</si>
  <si>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</si>
  <si>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</si>
  <si>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</si>
  <si>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</si>
  <si>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</si>
  <si>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</si>
  <si>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</si>
  <si>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</si>
  <si>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</si>
  <si>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</si>
  <si>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</si>
  <si>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</si>
  <si>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</si>
  <si>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</si>
  <si>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</si>
  <si>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</si>
  <si>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</si>
  <si>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</si>
  <si>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</si>
  <si>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</si>
  <si>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</si>
  <si>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</si>
  <si>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</si>
  <si>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</si>
  <si>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</si>
  <si>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</si>
  <si>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</si>
  <si>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</si>
  <si>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</si>
  <si>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</si>
  <si>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</si>
  <si>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</si>
  <si>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</si>
  <si>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</si>
  <si>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</si>
  <si>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</si>
  <si>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</si>
  <si>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</si>
  <si>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</si>
  <si>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</si>
  <si>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</si>
  <si>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</si>
  <si>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</si>
  <si>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</si>
  <si>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</si>
  <si>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</si>
  <si>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</si>
  <si>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</si>
  <si>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</si>
  <si>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</si>
  <si>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</si>
  <si>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</si>
  <si>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</si>
  <si>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</si>
  <si>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</si>
  <si>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</si>
  <si>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</si>
  <si>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</si>
  <si>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</si>
  <si>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</si>
  <si>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</si>
  <si>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</si>
  <si>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</si>
  <si>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</si>
  <si>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</si>
  <si>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</si>
  <si>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</si>
  <si>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</si>
  <si>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</si>
  <si>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</si>
  <si>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</si>
  <si>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</si>
  <si>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</si>
  <si>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</si>
  <si>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</si>
  <si>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</si>
  <si>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</si>
  <si>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</si>
  <si>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</si>
  <si>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</si>
  <si>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</si>
  <si>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</si>
  <si>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</si>
  <si>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</si>
  <si>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</si>
  <si>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</si>
  <si>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</si>
  <si>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</si>
  <si>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</si>
  <si>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</si>
  <si>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</si>
  <si>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</si>
  <si>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</si>
  <si>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</si>
  <si>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</si>
  <si>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</si>
  <si>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</si>
  <si>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</si>
  <si>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</si>
  <si>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</si>
  <si>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</si>
  <si>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</si>
  <si>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</si>
  <si>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</si>
  <si>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</si>
  <si>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</si>
  <si>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</si>
  <si>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</si>
  <si>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</si>
  <si>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</si>
  <si>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</si>
  <si>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</si>
  <si>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</si>
  <si>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</si>
  <si>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</si>
  <si>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</si>
  <si>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</si>
  <si>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</si>
  <si>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</si>
  <si>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</si>
  <si>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</si>
  <si>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</si>
  <si>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</si>
  <si>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</si>
  <si>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</si>
  <si>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</si>
  <si>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</si>
  <si>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</si>
  <si>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</si>
  <si>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</si>
  <si>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</si>
  <si>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</si>
  <si>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</si>
  <si>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</si>
  <si>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</si>
  <si>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</si>
  <si>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</si>
  <si>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</si>
  <si>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</si>
  <si>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</si>
  <si>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</si>
  <si>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</si>
  <si>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</si>
  <si>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</si>
  <si>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</si>
  <si>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</si>
  <si>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</si>
  <si>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</si>
  <si>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</si>
  <si>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</si>
  <si>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</si>
  <si>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</si>
  <si>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</si>
  <si>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</si>
  <si>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</si>
  <si>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</si>
  <si>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</si>
  <si>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</si>
  <si>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</si>
  <si>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</si>
  <si>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</si>
  <si>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</si>
  <si>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</si>
  <si>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</si>
  <si>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</si>
  <si>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</si>
  <si>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</si>
  <si>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</si>
  <si>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</si>
  <si>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</si>
  <si>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</si>
  <si>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</si>
  <si>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</si>
  <si>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</si>
  <si>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</si>
  <si>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</si>
  <si>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</si>
  <si>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</si>
  <si>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</si>
  <si>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</si>
  <si>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</si>
  <si>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</si>
  <si>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</si>
  <si>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</si>
  <si>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</si>
  <si>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</si>
  <si>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</si>
  <si>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</si>
  <si>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</si>
  <si>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</si>
  <si>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</si>
  <si>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</si>
  <si>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</si>
  <si>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</si>
  <si>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</si>
  <si>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</si>
  <si>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</si>
  <si>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</si>
  <si>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</si>
  <si>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</si>
  <si>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</si>
  <si>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</si>
  <si>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</si>
  <si>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</si>
  <si>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</si>
  <si>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</si>
  <si>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</si>
  <si>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</si>
  <si>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</si>
  <si>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</si>
  <si>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</si>
  <si>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</si>
  <si>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</si>
  <si>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</si>
  <si>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</si>
  <si>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</si>
  <si>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</si>
  <si>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</si>
  <si>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</si>
  <si>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</si>
  <si>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</si>
  <si>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</si>
  <si>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</si>
  <si>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</si>
  <si>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</si>
  <si>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</si>
  <si>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</si>
  <si>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</si>
  <si>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</si>
  <si>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</si>
  <si>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</si>
  <si>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</si>
  <si>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</si>
  <si>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</si>
  <si>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</si>
  <si>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</si>
  <si>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</si>
  <si>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</si>
  <si>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</si>
  <si>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</si>
  <si>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</si>
  <si>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</si>
  <si>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</si>
  <si>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</si>
  <si>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</si>
  <si>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</si>
  <si>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</si>
  <si>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</si>
  <si>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</si>
  <si>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</si>
  <si>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</si>
  <si>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</si>
  <si>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</si>
  <si>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</si>
  <si>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</si>
  <si>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</si>
  <si>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</si>
  <si>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</si>
  <si>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</si>
  <si>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</si>
  <si>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</si>
  <si>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</si>
  <si>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</si>
  <si>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</si>
  <si>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</si>
  <si>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</si>
  <si>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</si>
  <si>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</si>
  <si>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</si>
  <si>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</si>
  <si>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</si>
  <si>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</si>
  <si>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</si>
  <si>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</si>
  <si>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</si>
  <si>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</si>
  <si>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</si>
  <si>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</si>
  <si>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</si>
  <si>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</si>
  <si>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</si>
  <si>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</si>
  <si>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</si>
  <si>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</si>
  <si>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</si>
  <si>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</si>
  <si>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</si>
  <si>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</si>
  <si>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</si>
  <si>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</si>
  <si>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</si>
  <si>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</si>
  <si>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</si>
  <si>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</si>
  <si>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</si>
  <si>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</si>
  <si>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</si>
  <si>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</si>
  <si>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</si>
  <si>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</si>
  <si>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</si>
  <si>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</si>
  <si>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</si>
  <si>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</si>
  <si>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</si>
  <si>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</si>
  <si>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</si>
  <si>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</si>
  <si>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</si>
  <si>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</si>
  <si>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</si>
  <si>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</si>
  <si>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</si>
  <si>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</si>
  <si>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</si>
  <si>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</si>
  <si>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</si>
  <si>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</si>
  <si>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</si>
  <si>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</si>
  <si>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</si>
  <si>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</si>
  <si>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</si>
  <si>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</si>
  <si>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</si>
  <si>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</si>
  <si>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</si>
  <si>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</si>
  <si>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</si>
  <si>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</si>
  <si>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</si>
  <si>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</si>
  <si>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</si>
  <si>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</si>
  <si>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</si>
  <si>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</si>
  <si>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</si>
  <si>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</si>
  <si>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</si>
  <si>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</si>
  <si>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</si>
  <si>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</si>
  <si>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</si>
  <si>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</si>
  <si>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</si>
  <si>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</si>
  <si>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</si>
  <si>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</si>
  <si>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</si>
  <si>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</si>
  <si>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</si>
  <si>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</si>
  <si>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</si>
  <si>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</si>
  <si>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</si>
  <si>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</si>
  <si>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</si>
  <si>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</si>
  <si>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</si>
  <si>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</si>
  <si>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</si>
  <si>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</si>
  <si>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</si>
  <si>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</si>
  <si>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</si>
  <si>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</si>
  <si>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</si>
  <si>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</si>
  <si>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</si>
  <si>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</si>
  <si>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</si>
  <si>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</si>
  <si>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</si>
  <si>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</si>
  <si>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</si>
  <si>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</si>
  <si>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</si>
  <si>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</si>
  <si>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</si>
  <si>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</si>
  <si>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</si>
  <si>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</si>
  <si>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</si>
  <si>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</si>
  <si>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</si>
  <si>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</si>
  <si>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</si>
  <si>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</si>
  <si>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</si>
  <si>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</si>
  <si>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</si>
  <si>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</si>
  <si>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</si>
  <si>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</si>
  <si>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</si>
  <si>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</si>
  <si>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</si>
  <si>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</si>
  <si>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</si>
  <si>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</si>
  <si>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</si>
  <si>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</si>
  <si>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</si>
  <si>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</si>
  <si>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</si>
  <si>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</si>
  <si>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</si>
  <si>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</si>
  <si>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</si>
  <si>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</si>
  <si>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</si>
  <si>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</si>
  <si>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</si>
  <si>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</si>
  <si>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</si>
  <si>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</si>
  <si>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</si>
  <si>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</si>
  <si>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</si>
  <si>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</si>
  <si>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</si>
  <si>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</si>
  <si>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</si>
  <si>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</si>
  <si>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</si>
  <si>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</si>
  <si>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</si>
  <si>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</si>
  <si>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</si>
  <si>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</si>
  <si>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</si>
  <si>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</si>
  <si>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</si>
  <si>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</si>
  <si>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</si>
  <si>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</si>
  <si>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</si>
  <si>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</si>
  <si>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</si>
  <si>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</si>
  <si>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</si>
  <si>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</si>
  <si>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</si>
  <si>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</si>
  <si>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</si>
  <si>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</si>
  <si>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</si>
  <si>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</si>
  <si>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</si>
  <si>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</si>
  <si>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</si>
  <si>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</si>
  <si>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</si>
  <si>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</si>
  <si>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</si>
  <si>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</si>
  <si>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</si>
  <si>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</si>
  <si>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</si>
  <si>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</si>
  <si>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</si>
  <si>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</si>
  <si>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</si>
  <si>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</si>
  <si>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</si>
  <si>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</si>
  <si>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</si>
  <si>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</si>
  <si>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</si>
  <si>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</si>
  <si>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</si>
  <si>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</si>
  <si>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</si>
  <si>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</si>
  <si>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</si>
  <si>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</si>
  <si>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</si>
  <si>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</si>
  <si>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</si>
  <si>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</si>
  <si>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</si>
  <si>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</si>
  <si>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</si>
  <si>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</si>
  <si>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</si>
  <si>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</si>
  <si>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</si>
  <si>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</si>
  <si>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</si>
  <si>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</si>
  <si>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</si>
  <si>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</si>
  <si>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</si>
  <si>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</si>
  <si>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</si>
  <si>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</si>
  <si>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</si>
  <si>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</si>
  <si>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</si>
  <si>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</si>
  <si>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</si>
  <si>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</si>
  <si>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</si>
  <si>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</si>
  <si>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</si>
  <si>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</si>
  <si>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</si>
  <si>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</si>
  <si>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</si>
  <si>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</si>
  <si>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</si>
  <si>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</si>
  <si>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</si>
  <si>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</si>
  <si>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</si>
  <si>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</si>
  <si>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</si>
  <si>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</si>
  <si>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</si>
  <si>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</si>
  <si>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</si>
  <si>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</si>
  <si>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</si>
  <si>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</si>
  <si>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</si>
  <si>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</si>
  <si>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</si>
  <si>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</si>
  <si>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</si>
  <si>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</si>
  <si>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</si>
  <si>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</si>
  <si>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</si>
  <si>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</si>
  <si>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</si>
  <si>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</si>
  <si>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</si>
  <si>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</si>
  <si>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</si>
  <si>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</si>
  <si>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</si>
  <si>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</si>
  <si>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</si>
  <si>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</si>
  <si>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</si>
  <si>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</si>
  <si>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</si>
  <si>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</si>
  <si>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</si>
  <si>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</si>
  <si>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</si>
  <si>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</si>
  <si>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</si>
  <si>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</si>
  <si>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</si>
  <si>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</si>
  <si>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</si>
  <si>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</si>
  <si>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</si>
  <si>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</si>
  <si>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</si>
  <si>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</si>
  <si>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</si>
  <si>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</si>
  <si>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</si>
  <si>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</si>
  <si>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</si>
  <si>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</si>
  <si>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</si>
  <si>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</si>
  <si>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</si>
  <si>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</si>
  <si>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</si>
  <si>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</si>
  <si>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</si>
  <si>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</si>
  <si>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</si>
  <si>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</si>
  <si>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</si>
  <si>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</si>
  <si>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</si>
  <si>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</si>
  <si>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</si>
  <si>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</si>
  <si>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</si>
  <si>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</si>
  <si>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</si>
  <si>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</si>
  <si>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</si>
  <si>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</si>
  <si>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</si>
  <si>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</si>
  <si>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</si>
  <si>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</si>
  <si>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</si>
  <si>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</si>
  <si>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</si>
  <si>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</si>
  <si>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</si>
  <si>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</si>
  <si>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</si>
  <si>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</si>
  <si>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</si>
  <si>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</si>
  <si>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</si>
  <si>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</si>
  <si>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</si>
  <si>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</si>
  <si>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</si>
  <si>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</si>
  <si>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</si>
  <si>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</si>
  <si>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</si>
  <si>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</si>
  <si>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</si>
  <si>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</si>
  <si>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</si>
  <si>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</si>
  <si>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</si>
  <si>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</si>
  <si>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</si>
  <si>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</si>
  <si>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</si>
  <si>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</si>
  <si>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</si>
  <si>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</si>
  <si>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</si>
  <si>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</si>
  <si>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</si>
  <si>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</si>
  <si>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</si>
  <si>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</si>
  <si>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</si>
  <si>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</si>
  <si>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</si>
  <si>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</si>
  <si>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</si>
  <si>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</si>
  <si>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</si>
  <si>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</si>
  <si>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</si>
  <si>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</si>
  <si>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</si>
  <si>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</si>
  <si>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</si>
  <si>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</si>
  <si>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</si>
  <si>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</si>
  <si>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</si>
  <si>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</si>
  <si>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</si>
  <si>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</si>
  <si>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</si>
  <si>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</si>
  <si>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</si>
  <si>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</si>
  <si>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</si>
  <si>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</si>
  <si>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</si>
  <si>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</si>
  <si>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</si>
  <si>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</si>
  <si>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</si>
  <si>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</si>
  <si>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</si>
  <si>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</si>
  <si>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</si>
  <si>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</si>
  <si>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</si>
  <si>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</si>
  <si>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</si>
  <si>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</si>
  <si>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</si>
  <si>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</si>
  <si>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</si>
  <si>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</si>
  <si>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</si>
  <si>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</si>
  <si>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</si>
  <si>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</si>
  <si>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</si>
  <si>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</si>
  <si>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</si>
  <si>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</si>
  <si>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</si>
  <si>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</si>
  <si>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</si>
  <si>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</si>
  <si>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</si>
  <si>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</si>
  <si>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</si>
  <si>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</si>
  <si>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</si>
  <si>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</si>
  <si>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</si>
  <si>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</si>
  <si>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</si>
  <si>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</si>
  <si>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</si>
  <si>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</si>
  <si>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</si>
  <si>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</si>
  <si>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</si>
  <si>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</si>
  <si>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</si>
  <si>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</si>
  <si>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</si>
  <si>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</si>
  <si>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</si>
  <si>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</si>
  <si>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</si>
  <si>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</si>
  <si>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</si>
  <si>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</si>
  <si>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</si>
  <si>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</si>
  <si>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</si>
  <si>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</si>
  <si>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</si>
  <si>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</si>
  <si>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</si>
  <si>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</si>
  <si>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</si>
  <si>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</si>
  <si>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</si>
  <si>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</si>
  <si>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</si>
  <si>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</si>
  <si>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</si>
  <si>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</si>
  <si>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</si>
  <si>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</si>
  <si>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</si>
  <si>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</si>
  <si>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</si>
  <si>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</si>
  <si>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</si>
  <si>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</si>
  <si>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</si>
  <si>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</si>
  <si>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</si>
  <si>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</si>
  <si>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</si>
  <si>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</si>
  <si>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</si>
  <si>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</si>
  <si>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</si>
  <si>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</si>
  <si>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</si>
  <si>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</si>
  <si>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</si>
  <si>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</si>
  <si>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</si>
  <si>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</si>
  <si>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</si>
  <si>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</si>
  <si>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</si>
  <si>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</si>
  <si>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</si>
  <si>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</si>
  <si>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</si>
  <si>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</si>
  <si>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</si>
  <si>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</si>
  <si>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</si>
  <si>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</si>
  <si>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</si>
  <si>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</si>
  <si>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</si>
  <si>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</si>
  <si>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</si>
  <si>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</si>
  <si>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</si>
  <si>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</si>
  <si>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</si>
  <si>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</si>
  <si>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</si>
  <si>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</si>
  <si>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</si>
  <si>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</si>
  <si>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</si>
  <si>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</si>
  <si>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</si>
  <si>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</si>
  <si>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</si>
  <si>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</si>
  <si>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</si>
  <si>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</si>
  <si>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</si>
  <si>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</si>
  <si>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</si>
  <si>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</si>
  <si>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</si>
  <si>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</si>
  <si>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</si>
  <si>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</si>
  <si>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</si>
  <si>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</si>
  <si>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</si>
  <si>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</si>
  <si>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</si>
  <si>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</si>
  <si>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</si>
  <si>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</si>
  <si>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</si>
  <si>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</si>
  <si>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</si>
  <si>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</si>
  <si>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</si>
  <si>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</si>
  <si>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</si>
  <si>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</si>
  <si>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</si>
  <si>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</si>
  <si>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</si>
  <si>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</si>
  <si>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</si>
  <si>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</si>
  <si>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</si>
  <si>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</si>
  <si>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</si>
  <si>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</si>
  <si>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</si>
  <si>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</si>
  <si>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</si>
  <si>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</si>
  <si>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</si>
  <si>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</si>
  <si>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</si>
  <si>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</si>
  <si>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</si>
  <si>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</si>
  <si>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</si>
  <si>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</si>
  <si>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</si>
  <si>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</si>
  <si>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</si>
  <si>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</si>
  <si>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</si>
  <si>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</si>
  <si>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</si>
  <si>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</si>
  <si>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</si>
  <si>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</si>
  <si>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</si>
  <si>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</si>
  <si>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</si>
  <si>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</si>
  <si>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</si>
  <si>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</si>
  <si>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</si>
  <si>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</si>
  <si>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</si>
  <si>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</si>
  <si>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</si>
  <si>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</si>
  <si>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</si>
  <si>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</si>
  <si>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</si>
  <si>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</si>
  <si>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</si>
  <si>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</si>
  <si>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</si>
  <si>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</si>
  <si>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</si>
  <si>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</si>
  <si>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</si>
  <si>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</si>
  <si>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</si>
  <si>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</si>
  <si>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</si>
  <si>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</si>
  <si>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</si>
  <si>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</si>
  <si>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</si>
  <si>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</si>
  <si>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</si>
  <si>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</si>
  <si>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</si>
  <si>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</si>
  <si>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</si>
  <si>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</si>
  <si>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</si>
  <si>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</si>
  <si>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</si>
  <si>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</si>
  <si>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</si>
  <si>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</si>
  <si>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</si>
  <si>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</si>
  <si>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</si>
  <si>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</si>
  <si>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</si>
  <si>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</si>
  <si>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</si>
  <si>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</si>
  <si>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</si>
  <si>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</si>
  <si>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</si>
  <si>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</si>
  <si>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</si>
  <si>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</si>
  <si>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</si>
  <si>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</si>
  <si>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</si>
  <si>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</si>
  <si>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</si>
  <si>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</si>
  <si>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</si>
  <si>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</si>
  <si>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</si>
  <si>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</si>
  <si>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</si>
  <si>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</si>
  <si>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</si>
  <si>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</si>
  <si>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</si>
  <si>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</si>
  <si>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</si>
  <si>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</si>
  <si>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</si>
  <si>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</si>
  <si>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</si>
  <si>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</si>
  <si>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</si>
  <si>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</si>
  <si>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</si>
  <si>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</si>
  <si>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</si>
  <si>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</si>
  <si>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</si>
  <si>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</si>
  <si>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</si>
  <si>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</si>
  <si>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</si>
  <si>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</si>
  <si>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</si>
  <si>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</si>
  <si>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</si>
  <si>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</si>
  <si>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</si>
  <si>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</si>
  <si>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</si>
  <si>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</si>
  <si>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</si>
  <si>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</si>
  <si>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</si>
  <si>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</si>
  <si>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</si>
  <si>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</si>
  <si>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</si>
  <si>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</si>
  <si>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</si>
  <si>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</si>
  <si>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</si>
  <si>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</si>
  <si>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</si>
  <si>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</si>
  <si>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</si>
  <si>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</si>
  <si>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</si>
  <si>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</si>
  <si>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</si>
  <si>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</si>
  <si>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</si>
  <si>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</si>
  <si>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</si>
  <si>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</si>
  <si>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</si>
  <si>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</si>
  <si>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</si>
  <si>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</si>
  <si>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</si>
  <si>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</si>
  <si>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</si>
  <si>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</si>
  <si>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</si>
  <si>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</si>
  <si>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</si>
  <si>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</si>
  <si>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</si>
  <si>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</si>
  <si>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</si>
  <si>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</si>
  <si>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</si>
  <si>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</si>
  <si>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</si>
  <si>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</si>
  <si>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</si>
  <si>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</si>
  <si>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</si>
  <si>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</si>
  <si>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</si>
  <si>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</si>
  <si>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</si>
  <si>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</si>
  <si>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</si>
  <si>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</si>
  <si>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</si>
  <si>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</si>
  <si>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</si>
  <si>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</si>
  <si>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</si>
  <si>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</si>
  <si>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</si>
  <si>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</si>
  <si>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</si>
  <si>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</si>
  <si>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</si>
  <si>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</si>
  <si>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</si>
  <si>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</si>
  <si>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</si>
  <si>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</si>
  <si>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</si>
  <si>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</si>
  <si>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</si>
  <si>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</si>
  <si>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</si>
  <si>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</si>
  <si>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</si>
  <si>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</si>
  <si>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</si>
  <si>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</si>
  <si>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</si>
  <si>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</si>
  <si>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</si>
  <si>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</si>
  <si>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</si>
  <si>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</si>
  <si>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</si>
  <si>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</si>
  <si>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</si>
  <si>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</si>
  <si>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</si>
  <si>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</si>
  <si>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</si>
  <si>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</si>
  <si>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</si>
  <si>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</si>
  <si>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</si>
  <si>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</si>
  <si>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</si>
  <si>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</si>
  <si>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</si>
  <si>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</si>
  <si>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</si>
  <si>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</si>
  <si>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</si>
  <si>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</si>
  <si>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</si>
  <si>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</si>
  <si>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</si>
  <si>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</si>
  <si>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</si>
  <si>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</si>
  <si>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</si>
  <si>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</si>
  <si>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</si>
  <si>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</si>
  <si>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</si>
  <si>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</si>
  <si>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</si>
  <si>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</si>
  <si>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</si>
  <si>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</si>
  <si>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</si>
  <si>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</si>
  <si>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</si>
  <si>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</si>
  <si>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</si>
  <si>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</si>
  <si>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</si>
  <si>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</si>
  <si>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</si>
  <si>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</si>
  <si>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</si>
  <si>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</si>
  <si>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</si>
  <si>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</si>
  <si>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</si>
  <si>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</si>
  <si>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</si>
  <si>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</si>
  <si>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</si>
  <si>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</si>
  <si>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</si>
  <si>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</si>
  <si>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</si>
  <si>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</si>
  <si>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</si>
  <si>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</si>
  <si>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</si>
  <si>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</si>
  <si>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</si>
  <si>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</si>
  <si>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</si>
  <si>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</si>
  <si>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</si>
  <si>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</si>
  <si>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</si>
  <si>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</si>
  <si>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</si>
  <si>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</si>
  <si>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</si>
  <si>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</si>
  <si>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</si>
  <si>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</si>
  <si>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</si>
  <si>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</si>
  <si>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</si>
  <si>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</si>
  <si>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</si>
  <si>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</si>
  <si>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</si>
  <si>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</si>
  <si>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</si>
  <si>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</si>
  <si>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</si>
  <si>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</si>
  <si>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</si>
  <si>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</si>
  <si>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</si>
  <si>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</si>
  <si>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</si>
  <si>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</si>
  <si>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</si>
  <si>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</si>
  <si>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</si>
  <si>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</si>
  <si>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</si>
  <si>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</si>
  <si>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</si>
  <si>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</si>
  <si>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</si>
  <si>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</si>
  <si>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</si>
  <si>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</si>
  <si>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</si>
  <si>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</si>
  <si>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</si>
  <si>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</si>
  <si>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</si>
  <si>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</si>
  <si>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</si>
  <si>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</si>
  <si>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</si>
  <si>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</si>
  <si>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</si>
  <si>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</si>
  <si>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</si>
  <si>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</si>
  <si>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</si>
  <si>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</si>
  <si>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</si>
  <si>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</si>
  <si>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</si>
  <si>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</si>
  <si>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</si>
  <si>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</si>
  <si>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</si>
  <si>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</si>
  <si>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</si>
  <si>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</si>
  <si>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</si>
  <si>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</si>
  <si>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</si>
  <si>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</si>
  <si>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</si>
  <si>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</si>
  <si>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</si>
  <si>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</si>
  <si>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</si>
  <si>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</si>
  <si>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</si>
  <si>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</si>
  <si>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</si>
  <si>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</si>
  <si>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</si>
  <si>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</si>
  <si>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</si>
  <si>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</si>
  <si>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</si>
  <si>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</si>
  <si>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</si>
  <si>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</si>
  <si>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</si>
  <si>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</si>
  <si>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</si>
  <si>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</si>
  <si>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</si>
  <si>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</si>
  <si>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</si>
  <si>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</si>
  <si>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</si>
  <si>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</si>
  <si>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</si>
  <si>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</si>
  <si>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</si>
  <si>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</si>
  <si>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</si>
  <si>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</si>
  <si>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</si>
  <si>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</si>
  <si>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</si>
  <si>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</si>
  <si>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</si>
  <si>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</si>
  <si>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</si>
  <si>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</si>
  <si>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</si>
  <si>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</si>
  <si>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</si>
  <si>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</si>
  <si>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</si>
  <si>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</si>
  <si>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</si>
  <si>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</si>
  <si>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</si>
  <si>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</si>
  <si>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</si>
  <si>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</si>
  <si>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</si>
  <si>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</si>
  <si>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</si>
  <si>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</si>
  <si>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</si>
  <si>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</si>
  <si>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</si>
  <si>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</si>
  <si>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</si>
  <si>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</si>
  <si>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</si>
  <si>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</si>
  <si>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</si>
  <si>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</si>
  <si>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</si>
  <si>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</si>
  <si>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</si>
  <si>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</si>
  <si>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</si>
  <si>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</si>
  <si>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</si>
  <si>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</si>
  <si>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</si>
  <si>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</si>
  <si>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</si>
  <si>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</si>
  <si>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</si>
  <si>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</si>
  <si>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</si>
  <si>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</si>
  <si>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</si>
  <si>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</si>
  <si>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</si>
  <si>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</si>
  <si>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</si>
  <si>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</si>
  <si>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</si>
  <si>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</si>
  <si>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</si>
  <si>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</si>
  <si>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</si>
  <si>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</si>
  <si>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</si>
  <si>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</si>
  <si>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</si>
  <si>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</si>
  <si>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</si>
  <si>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</si>
  <si>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</si>
  <si>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</si>
  <si>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</si>
  <si>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</si>
  <si>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</si>
  <si>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</si>
  <si>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</si>
  <si>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</si>
  <si>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</si>
  <si>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</si>
  <si>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</si>
  <si>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</si>
  <si>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</si>
  <si>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</si>
  <si>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</si>
  <si>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</si>
  <si>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</si>
  <si>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</si>
  <si>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</si>
  <si>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</si>
  <si>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</si>
  <si>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</si>
  <si>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</si>
  <si>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</si>
  <si>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</si>
  <si>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</si>
  <si>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</si>
  <si>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</si>
  <si>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</si>
  <si>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</si>
  <si>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</si>
  <si>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</si>
  <si>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</si>
  <si>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</si>
  <si>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</si>
  <si>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</si>
  <si>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</si>
  <si>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</si>
  <si>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</si>
  <si>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</si>
  <si>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</si>
  <si>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</si>
  <si>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</si>
  <si>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</si>
  <si>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</si>
  <si>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</si>
  <si>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</si>
  <si>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</si>
  <si>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</si>
  <si>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</si>
  <si>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</si>
  <si>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</si>
  <si>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</si>
  <si>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</si>
  <si>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</si>
  <si>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</si>
  <si>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</si>
  <si>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</si>
  <si>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</si>
  <si>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</si>
  <si>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</si>
  <si>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</si>
  <si>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</si>
  <si>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</si>
  <si>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</si>
  <si>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</si>
  <si>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</si>
  <si>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</si>
  <si>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</si>
  <si>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</si>
  <si>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</si>
  <si>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</si>
  <si>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</si>
  <si>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</si>
  <si>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</si>
  <si>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</si>
  <si>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</si>
  <si>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</si>
  <si>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</si>
  <si>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</si>
  <si>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</si>
  <si>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</si>
  <si>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</si>
  <si>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</si>
  <si>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</si>
  <si>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</si>
  <si>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</si>
  <si>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</si>
  <si>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</si>
  <si>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</si>
  <si>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</si>
  <si>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</si>
  <si>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</si>
  <si>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</si>
  <si>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</si>
  <si>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</si>
  <si>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</si>
  <si>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</si>
  <si>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</si>
  <si>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</si>
  <si>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</si>
  <si>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</si>
  <si>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</si>
  <si>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</si>
  <si>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</si>
  <si>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</si>
  <si>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</si>
  <si>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</si>
  <si>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</si>
  <si>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</si>
  <si>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</si>
  <si>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</si>
  <si>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</si>
  <si>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</si>
  <si>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</si>
  <si>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</si>
  <si>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</si>
  <si>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</si>
  <si>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</si>
  <si>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</si>
  <si>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</si>
  <si>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</si>
  <si>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</si>
  <si>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</si>
  <si>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</si>
  <si>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</si>
  <si>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</si>
  <si>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</si>
  <si>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</si>
  <si>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</si>
  <si>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</si>
  <si>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</si>
  <si>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</si>
  <si>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</si>
  <si>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</si>
  <si>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</si>
  <si>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</si>
  <si>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</si>
  <si>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</si>
  <si>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</si>
  <si>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</si>
  <si>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</si>
  <si>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</si>
  <si>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</si>
  <si>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</si>
  <si>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</si>
  <si>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</si>
  <si>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</si>
  <si>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</si>
  <si>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</si>
  <si>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</si>
  <si>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</si>
  <si>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</si>
  <si>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</si>
  <si>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</si>
  <si>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</si>
  <si>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</si>
  <si>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</si>
  <si>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</si>
  <si>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</si>
  <si>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</si>
  <si>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</si>
  <si>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</si>
  <si>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</si>
  <si>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</si>
  <si>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</si>
  <si>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</si>
  <si>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</si>
  <si>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</si>
  <si>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</si>
  <si>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</si>
  <si>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</si>
  <si>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</si>
  <si>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</si>
  <si>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</si>
  <si>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</si>
  <si>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</si>
  <si>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</si>
  <si>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</si>
  <si>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</si>
  <si>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</si>
  <si>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</si>
  <si>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</si>
  <si>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</si>
  <si>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</si>
  <si>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</si>
  <si>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</si>
  <si>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</si>
  <si>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</si>
  <si>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</si>
  <si>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</si>
  <si>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</si>
  <si>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</si>
  <si>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</si>
  <si>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</si>
  <si>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</si>
  <si>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</si>
  <si>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</si>
  <si>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</si>
  <si>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</si>
  <si>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</si>
  <si>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</si>
  <si>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</si>
  <si>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</si>
  <si>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</si>
  <si>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</si>
  <si>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</si>
  <si>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</si>
  <si>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</si>
  <si>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</si>
  <si>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</si>
  <si>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</si>
  <si>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</si>
  <si>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</si>
  <si>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</si>
  <si>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</si>
  <si>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</si>
  <si>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</si>
  <si>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</si>
  <si>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</si>
  <si>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</si>
  <si>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</si>
  <si>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</si>
  <si>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</si>
  <si>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</si>
  <si>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</si>
  <si>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</si>
  <si>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</si>
  <si>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</si>
  <si>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</si>
  <si>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</si>
  <si>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</si>
  <si>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</si>
  <si>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</si>
  <si>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</si>
  <si>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</si>
  <si>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</si>
  <si>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</si>
  <si>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</si>
  <si>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</si>
  <si>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</si>
  <si>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</si>
  <si>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</si>
  <si>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</si>
  <si>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</si>
  <si>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</si>
  <si>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</si>
  <si>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</si>
  <si>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</si>
  <si>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</si>
  <si>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</si>
  <si>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</si>
  <si>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</si>
  <si>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</si>
  <si>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</si>
  <si>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</si>
  <si>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</si>
  <si>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</si>
  <si>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</si>
  <si>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</si>
  <si>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</si>
  <si>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</si>
  <si>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</si>
  <si>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</si>
  <si>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</si>
  <si>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</si>
  <si>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</si>
  <si>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</si>
  <si>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</si>
  <si>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</si>
  <si>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</si>
  <si>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</si>
  <si>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</si>
  <si>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</si>
  <si>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</si>
  <si>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</si>
  <si>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</si>
  <si>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</si>
  <si>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</si>
  <si>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</si>
  <si>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</si>
  <si>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</si>
  <si>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</si>
  <si>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</si>
  <si>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</si>
  <si>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</si>
  <si>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</si>
  <si>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</si>
  <si>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</si>
  <si>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</si>
  <si>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</si>
  <si>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</si>
  <si>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</si>
  <si>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</si>
  <si>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</si>
  <si>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</si>
  <si>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</si>
  <si>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</si>
  <si>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</si>
  <si>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</si>
  <si>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</si>
  <si>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</si>
  <si>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</si>
  <si>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</si>
  <si>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</si>
  <si>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</si>
  <si>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</si>
  <si>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</si>
  <si>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</si>
  <si>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</si>
  <si>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</si>
  <si>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</si>
  <si>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</si>
  <si>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</si>
  <si>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</si>
  <si>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</si>
  <si>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</si>
  <si>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</si>
  <si>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</si>
  <si>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</si>
  <si>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</si>
  <si>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</si>
  <si>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</si>
  <si>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</si>
  <si>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</si>
  <si>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</si>
  <si>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</si>
  <si>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</si>
  <si>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</si>
  <si>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</si>
  <si>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</si>
  <si>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</si>
  <si>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</si>
  <si>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</si>
  <si>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</si>
  <si>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</si>
  <si>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</si>
  <si>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</si>
  <si>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</si>
  <si>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</si>
  <si>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</si>
  <si>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</si>
  <si>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</si>
  <si>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</si>
  <si>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</si>
  <si>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</si>
  <si>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</si>
  <si>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</si>
  <si>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</si>
  <si>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</si>
  <si>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</si>
  <si>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</si>
  <si>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</si>
  <si>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</si>
  <si>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</si>
  <si>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</si>
  <si>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</si>
  <si>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</si>
  <si>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</si>
  <si>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</si>
  <si>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</si>
  <si>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</si>
  <si>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</si>
  <si>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</si>
  <si>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</si>
  <si>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</si>
  <si>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</si>
  <si>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</si>
  <si>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</si>
  <si>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</si>
  <si>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</si>
  <si>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</si>
  <si>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</si>
  <si>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</si>
  <si>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</si>
  <si>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</si>
  <si>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</si>
  <si>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</si>
  <si>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</si>
  <si>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</si>
  <si>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</si>
  <si>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</si>
  <si>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</si>
  <si>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</si>
  <si>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</si>
  <si>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</si>
  <si>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</si>
  <si>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</si>
  <si>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</si>
  <si>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</si>
  <si>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</si>
  <si>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</si>
  <si>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</si>
  <si>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</si>
  <si>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</si>
  <si>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</si>
  <si>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</si>
  <si>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</si>
  <si>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</si>
  <si>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</si>
  <si>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</si>
  <si>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</si>
  <si>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</si>
  <si>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</si>
  <si>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</si>
  <si>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</si>
  <si>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</si>
  <si>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</si>
  <si>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</si>
  <si>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</si>
  <si>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</si>
  <si>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</si>
  <si>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</si>
  <si>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</si>
  <si>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</si>
  <si>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</si>
  <si>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</si>
  <si>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</si>
  <si>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</si>
  <si>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</si>
  <si>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</si>
  <si>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</si>
  <si>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</si>
  <si>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</si>
  <si>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</si>
  <si>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</si>
  <si>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</si>
  <si>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</si>
  <si>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</si>
  <si>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</si>
  <si>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</si>
  <si>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</si>
  <si>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</si>
  <si>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</si>
  <si>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</si>
  <si>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</si>
  <si>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</si>
  <si>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</si>
  <si>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</si>
  <si>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</si>
  <si>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</si>
  <si>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</si>
  <si>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</si>
  <si>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</si>
  <si>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</si>
  <si>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</si>
  <si>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</si>
  <si>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</si>
  <si>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</si>
  <si>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</si>
  <si>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</si>
  <si>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</si>
  <si>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</si>
  <si>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</si>
  <si>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</si>
  <si>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</si>
  <si>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</si>
  <si>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</si>
  <si>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</si>
  <si>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</si>
  <si>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</si>
  <si>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</si>
  <si>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</si>
  <si>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</si>
  <si>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</si>
  <si>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</si>
  <si>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</si>
  <si>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</si>
  <si>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</si>
  <si>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</si>
  <si>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</si>
  <si>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</si>
  <si>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</si>
  <si>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</si>
  <si>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</si>
  <si>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</si>
  <si>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</si>
  <si>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</si>
  <si>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</si>
  <si>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</si>
  <si>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</si>
  <si>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</si>
  <si>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</si>
  <si>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</si>
  <si>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</si>
  <si>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</si>
  <si>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</si>
  <si>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</si>
  <si>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</si>
  <si>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</si>
  <si>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</si>
  <si>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</si>
  <si>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</si>
  <si>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</si>
  <si>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</si>
  <si>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</si>
  <si>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</si>
  <si>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</si>
  <si>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</si>
  <si>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</si>
  <si>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</si>
  <si>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</si>
  <si>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</si>
  <si>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</si>
  <si>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</si>
  <si>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</si>
  <si>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</si>
  <si>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</si>
  <si>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</si>
  <si>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</si>
  <si>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</si>
  <si>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</si>
  <si>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</si>
  <si>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</si>
  <si>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</si>
  <si>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</si>
  <si>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</si>
  <si>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</si>
  <si>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</si>
  <si>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</si>
  <si>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</si>
  <si>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</si>
  <si>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</si>
  <si>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</si>
  <si>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</si>
  <si>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</si>
  <si>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</si>
  <si>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</si>
  <si>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</si>
  <si>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</si>
  <si>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</si>
  <si>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</si>
  <si>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</si>
  <si>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</si>
  <si>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</si>
  <si>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</si>
  <si>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</si>
  <si>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</si>
  <si>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</si>
  <si>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</si>
  <si>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</si>
  <si>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</si>
  <si>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</si>
  <si>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</si>
  <si>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</si>
  <si>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</si>
  <si>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</si>
  <si>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</si>
  <si>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</si>
  <si>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</si>
  <si>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</si>
  <si>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</si>
  <si>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</si>
  <si>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</si>
  <si>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</si>
  <si>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</si>
  <si>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</si>
  <si>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</si>
  <si>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</si>
  <si>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</si>
  <si>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</si>
  <si>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</si>
  <si>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</si>
  <si>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</si>
  <si>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</si>
  <si>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</si>
  <si>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</si>
  <si>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</si>
  <si>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</si>
  <si>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</si>
  <si>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</si>
  <si>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</si>
  <si>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</si>
  <si>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</si>
  <si>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</si>
  <si>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</si>
  <si>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</si>
  <si>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</si>
  <si>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</si>
  <si>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</si>
  <si>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</si>
  <si>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</si>
  <si>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</si>
  <si>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</si>
  <si>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</si>
  <si>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</si>
  <si>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</si>
  <si>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</si>
  <si>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</si>
  <si>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</si>
  <si>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</si>
  <si>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</si>
  <si>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</si>
  <si>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</si>
  <si>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</si>
  <si>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</si>
  <si>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</si>
  <si>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</si>
  <si>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</si>
  <si>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</si>
  <si>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</si>
  <si>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</si>
  <si>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</si>
  <si>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</si>
  <si>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</si>
  <si>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</si>
  <si>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</si>
  <si>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</si>
  <si>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</si>
  <si>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</si>
  <si>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</si>
  <si>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</si>
  <si>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</si>
  <si>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</si>
  <si>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</si>
  <si>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</si>
  <si>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</si>
  <si>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</si>
  <si>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</si>
  <si>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</si>
  <si>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</si>
  <si>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</si>
  <si>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</si>
  <si>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</si>
  <si>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</si>
  <si>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</si>
  <si>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</si>
  <si>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</si>
  <si>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</si>
  <si>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</si>
  <si>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</si>
  <si>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</si>
  <si>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</si>
  <si>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</si>
  <si>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</si>
  <si>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</si>
  <si>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</si>
  <si>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</si>
  <si>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</si>
  <si>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</si>
  <si>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</si>
  <si>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</si>
  <si>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</si>
  <si>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</si>
  <si>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</si>
  <si>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</si>
  <si>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</si>
  <si>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</si>
  <si>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</si>
  <si>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</si>
  <si>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</si>
  <si>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</si>
  <si>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</si>
  <si>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</si>
  <si>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</si>
  <si>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</si>
  <si>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</si>
  <si>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</si>
  <si>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</si>
  <si>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</si>
  <si>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</si>
  <si>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</si>
  <si>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</si>
  <si>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</si>
  <si>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</si>
  <si>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</si>
  <si>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</si>
  <si>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</si>
  <si>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</si>
  <si>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</si>
  <si>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</si>
  <si>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</si>
  <si>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</si>
  <si>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</si>
  <si>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</si>
  <si>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</si>
  <si>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</si>
  <si>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</si>
  <si>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</si>
  <si>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</si>
  <si>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</si>
  <si>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</si>
  <si>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</si>
  <si>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</si>
  <si>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</si>
  <si>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</si>
  <si>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</si>
  <si>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</si>
  <si>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</si>
  <si>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</si>
  <si>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</si>
  <si>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</si>
  <si>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</si>
  <si>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</si>
  <si>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</si>
  <si>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</si>
  <si>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</si>
  <si>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</si>
  <si>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</si>
  <si>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</si>
  <si>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</si>
  <si>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</si>
  <si>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</si>
  <si>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</si>
  <si>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</si>
  <si>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</si>
  <si>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</si>
  <si>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</si>
  <si>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</si>
  <si>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</si>
  <si>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</si>
  <si>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</si>
  <si>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</si>
  <si>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</si>
  <si>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</si>
  <si>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</si>
  <si>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</si>
  <si>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</si>
  <si>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</si>
  <si>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</si>
  <si>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</si>
  <si>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</si>
  <si>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</si>
  <si>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</si>
  <si>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</si>
  <si>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</si>
  <si>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</si>
  <si>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</si>
  <si>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</si>
  <si>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</si>
  <si>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</si>
  <si>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</si>
  <si>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</si>
  <si>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</si>
  <si>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</si>
  <si>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</si>
  <si>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</si>
  <si>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</si>
  <si>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</si>
  <si>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</si>
  <si>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</si>
  <si>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</si>
  <si>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</si>
  <si>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</si>
  <si>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</si>
  <si>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</si>
  <si>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</si>
  <si>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</si>
  <si>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</si>
  <si>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</si>
  <si>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</si>
  <si>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</si>
  <si>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</si>
  <si>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</si>
  <si>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</si>
  <si>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</si>
  <si>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</si>
  <si>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</si>
  <si>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</si>
  <si>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</si>
  <si>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</si>
  <si>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</si>
  <si>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</si>
  <si>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</si>
  <si>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</si>
  <si>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</si>
  <si>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</si>
  <si>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</si>
  <si>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</si>
  <si>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</si>
  <si>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</si>
  <si>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</si>
  <si>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</si>
  <si>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</si>
  <si>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</si>
  <si>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</si>
  <si>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</si>
  <si>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</si>
  <si>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</si>
  <si>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</si>
  <si>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</si>
  <si>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</si>
  <si>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</si>
  <si>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</si>
  <si>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</si>
  <si>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</si>
  <si>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</si>
  <si>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</si>
  <si>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</si>
  <si>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</si>
  <si>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</si>
  <si>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</si>
  <si>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</si>
  <si>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</si>
  <si>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</si>
  <si>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</si>
  <si>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</si>
  <si>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</si>
  <si>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</si>
  <si>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</si>
  <si>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</si>
  <si>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</si>
  <si>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</si>
  <si>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</si>
  <si>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</si>
  <si>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</si>
  <si>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</si>
  <si>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</si>
  <si>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</si>
  <si>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</si>
  <si>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</si>
  <si>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</si>
  <si>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</si>
  <si>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</si>
  <si>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</si>
  <si>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</si>
  <si>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</si>
  <si>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</si>
  <si>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</si>
  <si>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</si>
  <si>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</si>
  <si>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</si>
  <si>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</si>
  <si>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</si>
  <si>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</si>
  <si>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</si>
  <si>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</si>
  <si>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</si>
  <si>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</si>
  <si>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</si>
  <si>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</si>
  <si>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</si>
  <si>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</si>
  <si>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</si>
  <si>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</si>
  <si>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</si>
  <si>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</si>
  <si>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</si>
  <si>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</si>
  <si>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</si>
  <si>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</si>
  <si>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</si>
  <si>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</si>
  <si>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</si>
  <si>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</si>
  <si>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</si>
  <si>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</si>
  <si>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</si>
  <si>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</si>
  <si>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</si>
  <si>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</si>
  <si>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</si>
  <si>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</si>
  <si>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</si>
  <si>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</si>
  <si>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</si>
  <si>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</si>
  <si>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</si>
  <si>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</si>
  <si>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</si>
  <si>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</si>
  <si>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</si>
  <si>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</si>
  <si>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</si>
  <si>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</si>
  <si>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</si>
  <si>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</si>
  <si>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</si>
  <si>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</si>
  <si>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</si>
  <si>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</si>
  <si>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</si>
  <si>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</si>
  <si>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</si>
  <si>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</si>
  <si>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</si>
  <si>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</si>
  <si>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</si>
  <si>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</si>
  <si>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</si>
  <si>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</si>
  <si>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</si>
  <si>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</si>
  <si>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</si>
  <si>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</si>
  <si>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</si>
  <si>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</si>
  <si>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</si>
  <si>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</si>
  <si>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</si>
  <si>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</si>
  <si>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</si>
  <si>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</si>
  <si>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</si>
  <si>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</si>
  <si>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</si>
  <si>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</si>
  <si>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</si>
  <si>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</si>
  <si>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</si>
  <si>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</si>
  <si>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</si>
  <si>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</si>
  <si>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</si>
  <si>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</si>
  <si>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</si>
  <si>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</si>
  <si>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</si>
  <si>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</si>
  <si>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</si>
  <si>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</si>
  <si>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</si>
  <si>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</si>
  <si>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</si>
  <si>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</si>
  <si>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</si>
  <si>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</si>
  <si>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</si>
  <si>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</si>
  <si>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</si>
  <si>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</si>
  <si>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</si>
  <si>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</si>
  <si>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</si>
  <si>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</si>
  <si>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</si>
  <si>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</si>
  <si>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</si>
  <si>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</si>
  <si>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</si>
  <si>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</si>
  <si>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</si>
  <si>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</si>
  <si>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</si>
  <si>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</si>
  <si>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</si>
  <si>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</si>
  <si>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</si>
  <si>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</si>
  <si>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</si>
  <si>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</si>
  <si>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</si>
  <si>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</si>
  <si>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</si>
  <si>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</si>
  <si>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</si>
  <si>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</si>
  <si>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</si>
  <si>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</si>
  <si>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</si>
  <si>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</si>
  <si>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</si>
  <si>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</si>
  <si>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</si>
  <si>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</si>
  <si>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</si>
  <si>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</si>
  <si>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</si>
  <si>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</si>
  <si>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</si>
  <si>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</si>
  <si>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</si>
  <si>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</si>
  <si>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</si>
  <si>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</si>
  <si>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</si>
  <si>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</si>
  <si>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</si>
  <si>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</si>
  <si>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</si>
  <si>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</si>
  <si>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</si>
  <si>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</si>
  <si>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</si>
  <si>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</si>
  <si>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</si>
  <si>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</si>
  <si>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</si>
  <si>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</si>
  <si>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</si>
  <si>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</si>
  <si>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</si>
  <si>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</si>
  <si>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</si>
  <si>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</si>
  <si>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</si>
  <si>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</si>
  <si>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</si>
  <si>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</si>
  <si>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</si>
  <si>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</si>
  <si>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</si>
  <si>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</si>
  <si>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</si>
  <si>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</si>
  <si>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</si>
  <si>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</si>
  <si>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</si>
  <si>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</si>
  <si>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</si>
  <si>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</si>
  <si>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</si>
  <si>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</si>
  <si>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</si>
  <si>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</si>
  <si>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</si>
  <si>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</si>
  <si>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</si>
  <si>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</si>
  <si>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</si>
  <si>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</si>
  <si>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</si>
  <si>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</si>
  <si>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</si>
  <si>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</si>
  <si>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</si>
  <si>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</si>
  <si>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</si>
  <si>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</si>
  <si>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</si>
  <si>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</si>
  <si>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</si>
  <si>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</si>
  <si>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</si>
  <si>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</si>
  <si>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</si>
  <si>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</si>
  <si>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</si>
  <si>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</si>
  <si>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</si>
  <si>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</si>
  <si>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</si>
  <si>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</si>
  <si>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</si>
  <si>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</si>
  <si>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</si>
  <si>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</si>
  <si>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</si>
  <si>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</si>
  <si>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</si>
  <si>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</si>
  <si>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</si>
  <si>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</si>
  <si>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</si>
  <si>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</si>
  <si>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</si>
  <si>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</si>
  <si>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</si>
  <si>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</si>
  <si>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</si>
  <si>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</si>
  <si>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</si>
  <si>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</si>
  <si>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</si>
  <si>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</si>
  <si>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</si>
  <si>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</si>
  <si>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</si>
  <si>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</si>
  <si>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</si>
  <si>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</si>
  <si>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</si>
  <si>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</si>
  <si>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</si>
  <si>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</si>
  <si>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</si>
  <si>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</si>
  <si>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</si>
  <si>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</si>
  <si>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</si>
  <si>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</si>
  <si>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</si>
  <si>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</si>
  <si>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</si>
  <si>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</si>
  <si>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</si>
  <si>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</si>
  <si>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</si>
  <si>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</si>
  <si>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</si>
  <si>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</si>
  <si>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</si>
  <si>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</si>
  <si>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</si>
  <si>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</si>
  <si>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</si>
  <si>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</si>
  <si>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</si>
  <si>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</si>
  <si>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</si>
  <si>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</si>
  <si>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</si>
  <si>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</si>
  <si>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</si>
  <si>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</si>
  <si>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</si>
  <si>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</si>
  <si>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</si>
  <si>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</si>
  <si>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</si>
  <si>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</si>
  <si>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</si>
  <si>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</si>
  <si>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</si>
  <si>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</si>
  <si>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</si>
  <si>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</si>
  <si>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</si>
  <si>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</si>
  <si>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</si>
  <si>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</si>
  <si>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</si>
  <si>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</si>
  <si>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</si>
  <si>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</si>
  <si>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</si>
  <si>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</si>
  <si>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</si>
  <si>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</si>
  <si>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</si>
  <si>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</si>
  <si>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</si>
  <si>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</si>
  <si>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</si>
  <si>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</si>
  <si>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</si>
  <si>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</si>
  <si>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</si>
  <si>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</si>
  <si>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</si>
  <si>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</si>
  <si>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</si>
  <si>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</si>
  <si>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</si>
  <si>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</si>
  <si>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</si>
  <si>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</si>
  <si>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</si>
  <si>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</si>
  <si>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</si>
  <si>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</si>
  <si>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</si>
  <si>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</si>
  <si>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</si>
  <si>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</si>
  <si>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</si>
  <si>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</si>
  <si>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</si>
  <si>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</si>
  <si>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</si>
  <si>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</si>
  <si>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</si>
  <si>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</si>
  <si>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</si>
  <si>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</si>
  <si>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</si>
  <si>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</si>
  <si>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</si>
  <si>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</si>
  <si>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</si>
  <si>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</si>
  <si>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</si>
  <si>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</si>
  <si>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</si>
  <si>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</si>
  <si>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</si>
  <si>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</si>
  <si>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</si>
  <si>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</si>
  <si>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</si>
  <si>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</si>
  <si>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</si>
  <si>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</si>
  <si>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</si>
  <si>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</si>
  <si>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</si>
  <si>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</si>
  <si>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</si>
  <si>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</si>
  <si>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</si>
  <si>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</si>
  <si>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</si>
  <si>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</si>
  <si>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</si>
  <si>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</si>
  <si>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</si>
  <si>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</si>
  <si>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</si>
  <si>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</si>
  <si>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</si>
  <si>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</si>
  <si>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</si>
  <si>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</si>
  <si>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</si>
  <si>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</si>
  <si>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</si>
  <si>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</si>
  <si>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</si>
  <si>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</si>
  <si>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</si>
  <si>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</si>
  <si>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</si>
  <si>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</si>
  <si>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</si>
  <si>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</si>
  <si>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</si>
  <si>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</si>
  <si>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</si>
  <si>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</si>
  <si>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</si>
  <si>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</si>
  <si>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</si>
  <si>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</si>
  <si>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</si>
  <si>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</si>
  <si>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</si>
  <si>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</si>
  <si>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</si>
  <si>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</si>
  <si>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</si>
  <si>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</si>
  <si>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</si>
  <si>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</si>
  <si>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</si>
  <si>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</si>
  <si>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</si>
  <si>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</si>
  <si>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</si>
  <si>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</si>
  <si>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</si>
  <si>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</si>
  <si>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</si>
  <si>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</si>
  <si>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</si>
  <si>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</si>
  <si>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</si>
  <si>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</si>
  <si>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</si>
  <si>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</si>
  <si>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</si>
  <si>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</si>
  <si>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</si>
  <si>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</si>
  <si>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</si>
  <si>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</si>
  <si>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</si>
  <si>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</si>
  <si>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</si>
  <si>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</si>
  <si>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</si>
  <si>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</si>
  <si>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</si>
  <si>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</si>
  <si>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</si>
  <si>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</si>
  <si>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</si>
  <si>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</si>
  <si>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</si>
  <si>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</si>
  <si>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</si>
  <si>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</si>
  <si>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</si>
  <si>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</si>
  <si>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</si>
  <si>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</si>
  <si>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</si>
  <si>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</si>
  <si>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</si>
  <si>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</si>
  <si>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</si>
  <si>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</si>
  <si>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</si>
  <si>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</si>
  <si>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</si>
  <si>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</si>
  <si>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</si>
  <si>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</si>
  <si>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</si>
  <si>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</si>
  <si>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</si>
  <si>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</si>
  <si>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</si>
  <si>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</si>
  <si>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</si>
  <si>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</si>
  <si>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</si>
  <si>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</si>
  <si>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</si>
  <si>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</si>
  <si>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</si>
  <si>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</si>
  <si>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</si>
  <si>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</si>
  <si>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</si>
  <si>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</si>
  <si>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</si>
  <si>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</si>
  <si>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</si>
  <si>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</si>
  <si>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</si>
  <si>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</si>
  <si>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</si>
  <si>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</si>
  <si>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</si>
  <si>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</si>
  <si>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</si>
  <si>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</si>
  <si>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</si>
  <si>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</si>
  <si>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</si>
  <si>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</si>
  <si>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</si>
  <si>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</si>
  <si>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</si>
  <si>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</si>
  <si>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</si>
  <si>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</si>
  <si>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</si>
  <si>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</si>
  <si>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</si>
  <si>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</si>
  <si>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</si>
  <si>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</si>
  <si>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</si>
  <si>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</si>
  <si>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</si>
  <si>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</si>
  <si>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</si>
  <si>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</si>
  <si>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</si>
  <si>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</si>
  <si>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</si>
  <si>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</si>
  <si>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</si>
  <si>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</si>
  <si>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</si>
  <si>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</si>
  <si>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</si>
  <si>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</si>
  <si>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</si>
  <si>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</si>
  <si>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</si>
  <si>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</si>
  <si>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</si>
  <si>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</si>
  <si>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</si>
  <si>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</si>
  <si>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</si>
  <si>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</si>
  <si>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</si>
  <si>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</si>
  <si>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</si>
  <si>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</si>
  <si>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</si>
  <si>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</si>
  <si>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</si>
  <si>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</si>
  <si>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</si>
  <si>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</si>
  <si>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</si>
  <si>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</si>
  <si>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</si>
  <si>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</si>
  <si>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</si>
  <si>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</si>
  <si>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</si>
  <si>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</si>
  <si>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</si>
  <si>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</si>
  <si>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</si>
  <si>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</si>
  <si>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</si>
  <si>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</si>
  <si>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</si>
  <si>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</si>
  <si>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</si>
  <si>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</si>
  <si>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</si>
  <si>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</si>
  <si>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</si>
  <si>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</si>
  <si>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</si>
  <si>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</si>
  <si>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</si>
  <si>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</si>
  <si>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</si>
  <si>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</si>
  <si>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</si>
  <si>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</si>
  <si>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</si>
  <si>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</si>
  <si>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</si>
  <si>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</si>
  <si>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</si>
  <si>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</si>
  <si>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</si>
  <si>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</si>
  <si>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</si>
  <si>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</si>
  <si>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</si>
  <si>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</si>
  <si>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</si>
  <si>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</si>
  <si>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</si>
  <si>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</si>
  <si>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</si>
  <si>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</si>
  <si>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</si>
  <si>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</si>
  <si>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</si>
  <si>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</si>
  <si>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</si>
  <si>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</si>
  <si>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</si>
  <si>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</si>
  <si>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</si>
  <si>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</si>
  <si>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</si>
  <si>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</si>
  <si>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</si>
  <si>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</si>
  <si>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</si>
  <si>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</si>
  <si>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</si>
  <si>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</si>
  <si>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</si>
  <si>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</si>
  <si>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</si>
  <si>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</si>
  <si>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</si>
  <si>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</si>
  <si>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</si>
  <si>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</si>
  <si>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</si>
  <si>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</si>
  <si>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</si>
  <si>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</si>
  <si>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</si>
  <si>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</si>
  <si>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</si>
  <si>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</si>
  <si>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</si>
  <si>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</si>
  <si>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</si>
  <si>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</si>
  <si>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</si>
  <si>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</si>
  <si>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</si>
  <si>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</si>
  <si>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</si>
  <si>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</si>
  <si>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</si>
  <si>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</si>
  <si>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</si>
  <si>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</si>
  <si>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</si>
  <si>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</si>
  <si>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</si>
  <si>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</si>
  <si>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</si>
  <si>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</si>
  <si>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</si>
  <si>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</si>
  <si>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</si>
  <si>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</si>
  <si>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</si>
  <si>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</si>
  <si>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</si>
  <si>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</si>
  <si>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</si>
  <si>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</si>
  <si>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</si>
  <si>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</si>
  <si>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</si>
  <si>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</si>
  <si>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</si>
  <si>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</si>
  <si>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</si>
  <si>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</si>
  <si>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</si>
  <si>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</si>
  <si>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</si>
  <si>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</si>
  <si>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</si>
  <si>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</si>
  <si>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</si>
  <si>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</si>
  <si>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</si>
  <si>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</si>
  <si>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</si>
  <si>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</si>
  <si>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</si>
  <si>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</si>
  <si>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</si>
  <si>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</si>
  <si>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</si>
  <si>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</si>
  <si>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</si>
  <si>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</si>
  <si>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</si>
  <si>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</si>
  <si>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</si>
  <si>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</si>
  <si>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</si>
  <si>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</si>
  <si>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</si>
  <si>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</si>
  <si>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</si>
  <si>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</si>
  <si>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</si>
  <si>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</si>
  <si>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</si>
  <si>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</si>
  <si>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</si>
  <si>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</si>
  <si>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</si>
  <si>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</si>
  <si>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</si>
  <si>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</si>
  <si>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</si>
  <si>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</si>
  <si>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</si>
  <si>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</si>
  <si>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</si>
  <si>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</si>
  <si>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</si>
  <si>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</si>
  <si>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</si>
  <si>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</si>
  <si>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</si>
  <si>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</si>
  <si>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</si>
  <si>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</si>
  <si>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</si>
  <si>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</si>
  <si>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</si>
  <si>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</si>
  <si>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</si>
  <si>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</si>
  <si>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</si>
  <si>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</si>
  <si>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</si>
  <si>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</si>
  <si>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</si>
  <si>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</si>
  <si>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</si>
  <si>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</si>
  <si>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</si>
  <si>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</si>
  <si>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</si>
  <si>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</si>
  <si>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</si>
  <si>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</si>
  <si>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</si>
  <si>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</si>
  <si>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</si>
  <si>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</si>
  <si>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</si>
  <si>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</si>
  <si>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</si>
  <si>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</si>
  <si>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</si>
  <si>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</si>
  <si>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</si>
  <si>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</si>
  <si>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</si>
  <si>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</si>
  <si>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</si>
  <si>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</si>
  <si>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</si>
  <si>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</si>
  <si>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</si>
  <si>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</si>
  <si>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</si>
  <si>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</si>
  <si>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</si>
  <si>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</si>
  <si>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</si>
  <si>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</si>
  <si>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</si>
  <si>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</si>
  <si>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</si>
  <si>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</si>
  <si>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</si>
  <si>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</si>
  <si>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</si>
  <si>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</si>
  <si>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</si>
  <si>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</si>
  <si>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</si>
  <si>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</si>
  <si>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</si>
  <si>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</si>
  <si>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</si>
  <si>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</si>
  <si>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</si>
  <si>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</si>
  <si>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</si>
  <si>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</si>
  <si>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</si>
  <si>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</si>
  <si>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</si>
  <si>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</si>
  <si>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</si>
  <si>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</si>
  <si>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</si>
  <si>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</si>
  <si>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</si>
  <si>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</si>
  <si>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</si>
  <si>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</si>
  <si>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</si>
  <si>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</si>
  <si>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</si>
  <si>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</si>
  <si>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</si>
  <si>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</si>
  <si>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</si>
  <si>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</si>
  <si>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</si>
  <si>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</si>
  <si>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</si>
  <si>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</si>
  <si>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</si>
  <si>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</si>
  <si>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</si>
  <si>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</si>
  <si>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</si>
  <si>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</si>
  <si>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</si>
  <si>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</si>
  <si>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</si>
  <si>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</si>
  <si>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</si>
  <si>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</si>
  <si>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</si>
  <si>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</si>
  <si>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</si>
  <si>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</si>
  <si>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</si>
  <si>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</si>
  <si>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</si>
  <si>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</si>
  <si>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</si>
  <si>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</si>
  <si>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</si>
  <si>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</si>
  <si>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</si>
  <si>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</si>
  <si>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</si>
  <si>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</si>
  <si>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</si>
  <si>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</si>
  <si>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</si>
  <si>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</si>
  <si>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</si>
  <si>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</si>
  <si>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</si>
  <si>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</si>
  <si>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</si>
  <si>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</si>
  <si>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</si>
  <si>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</si>
  <si>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</si>
  <si>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</si>
  <si>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</si>
  <si>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</si>
  <si>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</si>
  <si>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</si>
  <si>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</si>
  <si>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</si>
  <si>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</si>
  <si>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</si>
  <si>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</si>
  <si>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</si>
  <si>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</si>
  <si>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</si>
  <si>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</si>
  <si>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</si>
  <si>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</si>
  <si>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</si>
  <si>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</si>
  <si>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</si>
  <si>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</si>
  <si>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</si>
  <si>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</si>
  <si>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</si>
  <si>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</si>
  <si>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</si>
  <si>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</si>
  <si>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</si>
  <si>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</si>
  <si>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</si>
  <si>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</si>
  <si>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</si>
  <si>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</si>
  <si>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</si>
  <si>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</si>
  <si>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</si>
  <si>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</si>
  <si>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</si>
  <si>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</si>
  <si>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</si>
  <si>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</si>
  <si>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</si>
  <si>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</si>
  <si>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</si>
  <si>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</si>
  <si>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</si>
  <si>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</si>
  <si>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</si>
  <si>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</si>
  <si>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</si>
  <si>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</si>
  <si>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</si>
  <si>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</si>
  <si>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</si>
  <si>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</si>
  <si>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</si>
  <si>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</si>
  <si>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</si>
  <si>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</si>
  <si>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</si>
  <si>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</si>
  <si>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</si>
  <si>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</si>
  <si>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</si>
  <si>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</si>
  <si>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</si>
  <si>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</si>
  <si>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</si>
  <si>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</si>
  <si>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</si>
  <si>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</si>
  <si>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</si>
  <si>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</si>
  <si>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</si>
  <si>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</si>
  <si>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</si>
  <si>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</si>
  <si>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</si>
  <si>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</si>
  <si>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</si>
  <si>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</si>
  <si>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</si>
  <si>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</si>
  <si>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</si>
  <si>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</si>
  <si>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</si>
  <si>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</si>
  <si>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</si>
  <si>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</si>
  <si>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</si>
  <si>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</si>
  <si>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</si>
  <si>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</si>
  <si>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</si>
  <si>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</si>
  <si>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</si>
  <si>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</si>
  <si>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</si>
  <si>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</si>
  <si>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</si>
  <si>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</si>
  <si>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</si>
  <si>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</si>
  <si>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</si>
  <si>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</si>
  <si>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</si>
  <si>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</si>
  <si>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</si>
  <si>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</si>
  <si>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</si>
  <si>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</si>
  <si>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</si>
  <si>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</si>
  <si>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</si>
  <si>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</si>
  <si>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</si>
  <si>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</si>
  <si>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</si>
  <si>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</si>
  <si>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</si>
  <si>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</si>
  <si>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</si>
  <si>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</si>
  <si>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</si>
  <si>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</si>
  <si>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</si>
  <si>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</si>
  <si>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</si>
  <si>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</si>
  <si>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</si>
  <si>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</si>
  <si>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</si>
  <si>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</si>
  <si>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</si>
  <si>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</si>
  <si>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</si>
  <si>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</si>
  <si>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</si>
  <si>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</si>
  <si>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</si>
  <si>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</si>
  <si>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</si>
  <si>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</si>
  <si>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</si>
  <si>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</si>
  <si>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</si>
  <si>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</si>
  <si>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</si>
  <si>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</si>
  <si>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</si>
  <si>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</si>
  <si>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</si>
  <si>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</si>
  <si>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</si>
  <si>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</si>
  <si>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</si>
  <si>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</si>
  <si>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</si>
  <si>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</si>
  <si>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</si>
  <si>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</si>
  <si>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</si>
  <si>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</si>
  <si>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</si>
  <si>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</si>
  <si>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</si>
  <si>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</si>
  <si>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</si>
  <si>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</si>
  <si>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</si>
  <si>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</si>
  <si>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</si>
  <si>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</si>
  <si>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</si>
  <si>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</si>
  <si>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</si>
  <si>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</si>
  <si>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</si>
  <si>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</si>
  <si>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</si>
  <si>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</si>
  <si>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</si>
  <si>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</si>
  <si>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</si>
  <si>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</si>
  <si>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</si>
  <si>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</si>
  <si>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</si>
  <si>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</si>
  <si>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</si>
  <si>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</si>
  <si>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</si>
  <si>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</si>
  <si>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</si>
  <si>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</si>
  <si>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</si>
  <si>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</si>
  <si>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</si>
  <si>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</si>
  <si>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</si>
  <si>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</si>
  <si>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</si>
  <si>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</si>
  <si>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</si>
  <si>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</si>
  <si>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</si>
  <si>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</si>
  <si>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</si>
  <si>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</si>
  <si>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</si>
  <si>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</si>
  <si>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</si>
  <si>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</si>
  <si>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</si>
  <si>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</si>
  <si>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</si>
  <si>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</si>
  <si>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</si>
  <si>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</si>
  <si>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</si>
  <si>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</si>
  <si>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</si>
  <si>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</si>
  <si>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</si>
  <si>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</si>
  <si>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</si>
  <si>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</si>
  <si>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</si>
  <si>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</si>
  <si>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</si>
  <si>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</si>
  <si>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</si>
  <si>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</si>
  <si>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</si>
  <si>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</si>
  <si>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</si>
  <si>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</si>
  <si>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</si>
  <si>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</si>
  <si>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</si>
  <si>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</si>
  <si>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</si>
  <si>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</si>
  <si>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</si>
  <si>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</si>
  <si>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</si>
  <si>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</si>
  <si>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</si>
  <si>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</si>
  <si>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</si>
  <si>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</si>
  <si>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</si>
  <si>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</si>
  <si>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</si>
  <si>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</si>
  <si>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</si>
  <si>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</si>
  <si>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</si>
  <si>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</si>
  <si>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</si>
  <si>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</si>
  <si>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</si>
  <si>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</si>
  <si>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</si>
  <si>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</si>
  <si>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</si>
  <si>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</si>
  <si>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</si>
  <si>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</si>
  <si>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</si>
  <si>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</si>
  <si>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</si>
  <si>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</si>
  <si>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</si>
  <si>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</si>
  <si>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</si>
  <si>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</si>
  <si>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</si>
  <si>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</si>
  <si>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</si>
  <si>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</si>
  <si>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</si>
  <si>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</si>
  <si>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</si>
  <si>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</si>
  <si>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</si>
  <si>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</si>
  <si>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</si>
  <si>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</si>
  <si>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</si>
  <si>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</si>
  <si>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</si>
  <si>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</si>
  <si>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</si>
  <si>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</si>
  <si>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</si>
  <si>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</si>
  <si>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</si>
  <si>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</si>
  <si>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</si>
  <si>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</si>
  <si>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</si>
  <si>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</si>
  <si>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</si>
  <si>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</si>
  <si>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</si>
  <si>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</si>
  <si>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</si>
  <si>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</si>
  <si>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</si>
  <si>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</si>
  <si>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</si>
  <si>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</si>
  <si>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</si>
  <si>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</si>
  <si>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</si>
  <si>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</si>
  <si>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</si>
  <si>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</si>
  <si>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</si>
  <si>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</si>
  <si>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</si>
  <si>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</si>
  <si>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</si>
  <si>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</si>
  <si>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</si>
  <si>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</si>
  <si>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</si>
  <si>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</si>
  <si>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</si>
  <si>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</si>
  <si>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</si>
  <si>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</si>
  <si>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</si>
  <si>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</si>
  <si>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</si>
  <si>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</si>
  <si>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</si>
  <si>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</si>
  <si>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</si>
  <si>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</si>
  <si>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</si>
  <si>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</si>
  <si>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</si>
  <si>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</si>
  <si>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</si>
  <si>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</si>
  <si>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</si>
  <si>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</si>
  <si>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</si>
  <si>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</si>
  <si>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</si>
  <si>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</si>
  <si>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</si>
  <si>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</si>
  <si>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</si>
  <si>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</si>
  <si>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</si>
  <si>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</si>
  <si>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</si>
  <si>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</si>
  <si>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</si>
  <si>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</si>
  <si>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</si>
  <si>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</si>
  <si>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</si>
  <si>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</si>
  <si>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</si>
  <si>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</si>
  <si>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</si>
  <si>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</si>
  <si>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</si>
  <si>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</si>
  <si>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</si>
  <si>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</si>
  <si>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</si>
  <si>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</si>
  <si>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</si>
  <si>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</si>
  <si>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</si>
  <si>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</si>
  <si>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</si>
  <si>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</si>
  <si>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</si>
  <si>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</si>
  <si>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</si>
  <si>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</si>
  <si>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</si>
  <si>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</si>
  <si>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</si>
  <si>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</si>
  <si>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</si>
  <si>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</si>
  <si>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</si>
  <si>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</si>
  <si>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</si>
  <si>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</si>
  <si>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</si>
  <si>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</si>
  <si>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</si>
  <si>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</si>
  <si>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</si>
  <si>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</si>
  <si>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</si>
  <si>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</si>
  <si>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</si>
  <si>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</si>
  <si>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</si>
  <si>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</si>
  <si>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</si>
  <si>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</si>
  <si>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</si>
  <si>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</si>
  <si>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</si>
  <si>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</si>
  <si>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</si>
  <si>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</si>
  <si>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</si>
  <si>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</si>
  <si>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</si>
  <si>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</si>
  <si>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</si>
  <si>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</si>
  <si>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</si>
  <si>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</si>
  <si>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</si>
  <si>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</si>
  <si>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</si>
  <si>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</si>
  <si>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</si>
  <si>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</si>
  <si>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</si>
  <si>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</si>
  <si>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</si>
  <si>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</si>
  <si>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</si>
  <si>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</si>
  <si>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</si>
  <si>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</si>
  <si>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</si>
  <si>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</si>
  <si>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</si>
  <si>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</si>
  <si>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</si>
  <si>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</si>
  <si>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</si>
  <si>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</si>
  <si>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</si>
  <si>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</si>
  <si>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</si>
  <si>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</si>
  <si>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</si>
  <si>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</si>
  <si>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</si>
  <si>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</si>
  <si>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</si>
  <si>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</si>
  <si>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</si>
  <si>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</si>
  <si>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</si>
  <si>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</si>
  <si>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</si>
  <si>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</si>
  <si>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</si>
  <si>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</si>
  <si>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</si>
  <si>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</si>
  <si>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</si>
  <si>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</si>
  <si>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</si>
  <si>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</si>
  <si>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</si>
  <si>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</si>
  <si>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</si>
  <si>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</si>
  <si>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</si>
  <si>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</si>
  <si>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</si>
  <si>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</si>
  <si>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</si>
  <si>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</si>
  <si>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</si>
  <si>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</si>
  <si>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</si>
  <si>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</si>
  <si>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</si>
  <si>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</si>
  <si>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</si>
  <si>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</si>
  <si>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</si>
  <si>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</si>
  <si>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</si>
  <si>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</si>
  <si>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</si>
  <si>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</si>
  <si>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</si>
  <si>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</si>
  <si>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</si>
  <si>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</si>
  <si>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</si>
  <si>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</si>
  <si>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</si>
  <si>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</si>
  <si>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</si>
  <si>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</si>
  <si>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</si>
  <si>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</si>
  <si>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</si>
  <si>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</si>
  <si>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</si>
  <si>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</si>
  <si>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</si>
  <si>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</si>
  <si>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</si>
  <si>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</si>
  <si>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</si>
  <si>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</si>
  <si>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</si>
  <si>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</si>
  <si>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</si>
  <si>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</si>
  <si>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</si>
  <si>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</si>
  <si>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</si>
  <si>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</si>
  <si>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</si>
  <si>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</si>
  <si>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</si>
  <si>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</si>
  <si>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</si>
  <si>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</si>
  <si>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</si>
  <si>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</si>
  <si>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</si>
  <si>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</si>
  <si>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</si>
  <si>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</si>
  <si>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</si>
  <si>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</si>
  <si>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</si>
  <si>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</si>
  <si>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</si>
  <si>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</si>
  <si>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</si>
  <si>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</si>
  <si>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</si>
  <si>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</si>
  <si>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</si>
  <si>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</si>
  <si>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</si>
  <si>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</si>
  <si>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</si>
  <si>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</si>
  <si>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</si>
  <si>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</si>
  <si>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</si>
  <si>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</si>
  <si>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</si>
  <si>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</si>
  <si>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</si>
  <si>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</si>
  <si>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</si>
  <si>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</si>
  <si>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</si>
  <si>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</si>
  <si>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</si>
  <si>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</si>
  <si>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</si>
  <si>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</si>
  <si>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</si>
  <si>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</si>
  <si>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</si>
  <si>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</si>
  <si>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</si>
  <si>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</si>
  <si>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</si>
  <si>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</si>
  <si>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</si>
  <si>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</si>
  <si>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</si>
  <si>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</si>
  <si>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</si>
  <si>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</si>
  <si>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</si>
  <si>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</si>
  <si>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</si>
  <si>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</si>
  <si>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</si>
  <si>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</si>
  <si>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</si>
  <si>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</si>
  <si>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</si>
  <si>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</si>
  <si>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</si>
  <si>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</si>
  <si>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</si>
  <si>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</si>
  <si>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</si>
  <si>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</si>
  <si>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</si>
  <si>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</si>
  <si>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</si>
  <si>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</si>
  <si>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</si>
  <si>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</si>
  <si>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</si>
  <si>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</si>
  <si>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</si>
  <si>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</si>
  <si>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</si>
  <si>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</si>
  <si>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</si>
  <si>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</si>
  <si>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</si>
  <si>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</si>
  <si>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</si>
  <si>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</si>
  <si>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</si>
  <si>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</si>
  <si>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</si>
  <si>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</si>
  <si>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</si>
  <si>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</si>
  <si>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</si>
  <si>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</si>
  <si>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</si>
  <si>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</si>
  <si>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</si>
  <si>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</si>
  <si>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</si>
  <si>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</si>
  <si>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</si>
  <si>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</si>
  <si>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</si>
  <si>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</si>
  <si>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</si>
  <si>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</si>
  <si>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</si>
  <si>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</si>
  <si>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</si>
  <si>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</si>
  <si>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</si>
  <si>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</si>
  <si>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</si>
  <si>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</si>
  <si>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</si>
  <si>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</si>
  <si>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</si>
  <si>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</si>
  <si>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</si>
  <si>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</si>
  <si>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</si>
  <si>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</si>
  <si>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</si>
  <si>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</si>
  <si>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</si>
  <si>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</si>
  <si>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</si>
  <si>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</si>
  <si>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</si>
  <si>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</si>
  <si>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</si>
  <si>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</si>
  <si>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</si>
  <si>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</si>
  <si>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</si>
  <si>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</si>
  <si>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</si>
  <si>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</si>
  <si>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</si>
  <si>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</si>
  <si>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</si>
  <si>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</si>
  <si>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</si>
  <si>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</si>
  <si>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</si>
  <si>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</si>
  <si>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</si>
  <si>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</si>
  <si>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</si>
  <si>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</si>
  <si>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</si>
  <si>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</si>
  <si>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</si>
  <si>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</si>
  <si>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</si>
  <si>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</si>
  <si>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</si>
  <si>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</si>
  <si>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</si>
  <si>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</si>
  <si>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</si>
  <si>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</si>
  <si>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</si>
  <si>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</si>
  <si>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</si>
  <si>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</si>
  <si>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</si>
  <si>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</si>
  <si>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</si>
  <si>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</si>
  <si>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</si>
  <si>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</si>
  <si>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</si>
  <si>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</si>
  <si>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</si>
  <si>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</si>
  <si>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</si>
  <si>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</si>
  <si>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</si>
  <si>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</si>
  <si>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</si>
  <si>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</si>
  <si>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</si>
  <si>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</si>
  <si>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</si>
  <si>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</si>
  <si>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</si>
  <si>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</si>
  <si>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</si>
  <si>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</si>
  <si>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</si>
  <si>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</si>
  <si>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</si>
  <si>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</si>
  <si>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</si>
  <si>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</si>
  <si>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</si>
  <si>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</si>
  <si>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</si>
  <si>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</si>
  <si>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</si>
  <si>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</si>
  <si>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</si>
  <si>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</si>
  <si>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</si>
  <si>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</si>
  <si>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</si>
  <si>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</si>
  <si>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</si>
  <si>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</si>
  <si>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</si>
  <si>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</si>
  <si>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</si>
  <si>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</si>
  <si>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</si>
  <si>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</si>
  <si>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</si>
  <si>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</si>
  <si>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</si>
  <si>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</si>
  <si>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</si>
  <si>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</si>
  <si>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</si>
  <si>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</si>
  <si>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</si>
  <si>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</si>
  <si>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</si>
  <si>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</si>
  <si>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</si>
  <si>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</si>
  <si>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</si>
  <si>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</si>
  <si>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</si>
  <si>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</si>
  <si>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</si>
  <si>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</si>
  <si>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</si>
  <si>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</si>
  <si>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</si>
  <si>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</si>
  <si>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</si>
  <si>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</si>
  <si>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</si>
  <si>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</si>
  <si>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</si>
  <si>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</si>
  <si>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</si>
  <si>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</si>
  <si>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</si>
  <si>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</si>
  <si>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</si>
  <si>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</si>
  <si>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</si>
  <si>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</si>
  <si>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</si>
  <si>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</si>
  <si>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</si>
  <si>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</si>
  <si>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</si>
  <si>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</si>
  <si>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</si>
  <si>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</si>
  <si>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</si>
  <si>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</si>
  <si>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</si>
  <si>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</si>
  <si>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</si>
  <si>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</si>
  <si>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</si>
  <si>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</si>
  <si>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</si>
  <si>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</si>
  <si>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</si>
  <si>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</si>
  <si>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</si>
  <si>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</si>
  <si>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</si>
  <si>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</si>
  <si>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</si>
  <si>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</si>
  <si>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</si>
  <si>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</si>
  <si>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</si>
  <si>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</si>
  <si>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</si>
  <si>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</si>
  <si>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</si>
  <si>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</si>
  <si>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</si>
  <si>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</si>
  <si>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</si>
  <si>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</si>
  <si>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</si>
  <si>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</si>
  <si>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</si>
  <si>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</si>
  <si>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</si>
  <si>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</si>
  <si>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</si>
  <si>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</si>
  <si>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</si>
  <si>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</si>
  <si>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</si>
  <si>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</si>
  <si>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</si>
  <si>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</si>
  <si>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</si>
  <si>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</si>
  <si>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</si>
  <si>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</si>
  <si>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</si>
  <si>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</si>
  <si>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</si>
  <si>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</si>
  <si>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</si>
  <si>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</si>
  <si>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</si>
  <si>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</si>
  <si>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</si>
  <si>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</si>
  <si>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</si>
  <si>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</si>
  <si>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</si>
  <si>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</si>
  <si>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</si>
  <si>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</si>
  <si>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</si>
  <si>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</si>
  <si>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</si>
  <si>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</si>
  <si>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</si>
  <si>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</si>
  <si>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</si>
  <si>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</si>
  <si>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</si>
  <si>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</si>
  <si>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</si>
  <si>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</si>
  <si>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</si>
  <si>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</si>
  <si>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</si>
  <si>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</si>
  <si>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</si>
  <si>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</si>
  <si>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</si>
  <si>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</si>
  <si>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</si>
  <si>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</si>
  <si>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</si>
  <si>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</si>
  <si>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</si>
  <si>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</si>
  <si>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</si>
  <si>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</si>
  <si>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</si>
  <si>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</si>
  <si>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</si>
  <si>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</si>
  <si>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</si>
  <si>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</si>
  <si>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</si>
  <si>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</si>
  <si>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</si>
  <si>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</si>
  <si>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</si>
  <si>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</si>
  <si>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</si>
  <si>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</si>
  <si>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</si>
  <si>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</si>
  <si>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</si>
  <si>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</si>
  <si>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</si>
  <si>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</si>
  <si>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</si>
  <si>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</si>
  <si>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</si>
  <si>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</si>
  <si>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</si>
  <si>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</si>
  <si>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</si>
  <si>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</si>
  <si>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</si>
  <si>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</si>
  <si>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</si>
  <si>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</si>
  <si>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</si>
  <si>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</si>
  <si>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</si>
  <si>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</si>
  <si>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</si>
  <si>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</si>
  <si>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</si>
  <si>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</si>
  <si>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</si>
  <si>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</si>
  <si>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</si>
  <si>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</si>
  <si>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</si>
  <si>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</si>
  <si>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</si>
  <si>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</si>
  <si>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</si>
  <si>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</si>
  <si>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</si>
  <si>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</si>
  <si>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</si>
  <si>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</si>
  <si>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</si>
  <si>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</si>
  <si>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</si>
  <si>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</si>
  <si>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</si>
  <si>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</si>
  <si>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</si>
  <si>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</si>
  <si>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</si>
  <si>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</si>
  <si>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</si>
  <si>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</si>
  <si>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</si>
  <si>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</si>
  <si>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</si>
  <si>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</si>
  <si>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</si>
  <si>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</si>
  <si>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</si>
  <si>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</si>
  <si>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</si>
  <si>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</si>
  <si>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</si>
  <si>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</si>
  <si>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</si>
  <si>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</si>
  <si>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</si>
  <si>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</si>
  <si>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</si>
  <si>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</si>
  <si>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</si>
  <si>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</si>
  <si>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</si>
  <si>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</si>
  <si>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</si>
  <si>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</si>
  <si>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</si>
  <si>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</si>
  <si>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</si>
  <si>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</si>
  <si>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</si>
  <si>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</si>
  <si>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</si>
  <si>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</si>
  <si>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</si>
  <si>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</si>
  <si>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</si>
  <si>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</si>
  <si>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</si>
  <si>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</si>
  <si>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</si>
  <si>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</si>
  <si>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</si>
  <si>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</si>
  <si>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</si>
  <si>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</si>
  <si>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</si>
  <si>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</si>
  <si>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</si>
  <si>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</si>
  <si>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</si>
  <si>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</si>
  <si>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</si>
  <si>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</si>
  <si>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</si>
  <si>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</si>
  <si>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</si>
  <si>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</si>
  <si>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</si>
  <si>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</si>
  <si>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</si>
  <si>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</si>
  <si>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</si>
  <si>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</si>
  <si>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</si>
  <si>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</si>
  <si>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</si>
  <si>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</si>
  <si>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</si>
  <si>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</si>
  <si>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</si>
  <si>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</si>
  <si>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</si>
  <si>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</si>
  <si>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</si>
  <si>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</si>
  <si>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</si>
  <si>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</si>
  <si>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</si>
  <si>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</si>
  <si>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</si>
  <si>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</si>
  <si>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</si>
  <si>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</si>
  <si>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</si>
  <si>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</si>
  <si>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</si>
  <si>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</si>
  <si>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</si>
  <si>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</si>
  <si>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</si>
  <si>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</si>
  <si>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</si>
  <si>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</si>
  <si>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</si>
  <si>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</si>
  <si>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</si>
  <si>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</si>
  <si>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</si>
  <si>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</si>
  <si>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</si>
  <si>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</si>
  <si>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</si>
  <si>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</si>
  <si>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</si>
  <si>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</si>
  <si>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</si>
  <si>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</si>
  <si>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</si>
  <si>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</si>
  <si>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</si>
  <si>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</si>
  <si>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</si>
  <si>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</si>
  <si>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</si>
  <si>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</si>
  <si>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</si>
  <si>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</si>
  <si>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</si>
  <si>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</si>
  <si>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</si>
  <si>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</si>
  <si>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</si>
  <si>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</si>
  <si>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</si>
  <si>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</si>
  <si>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</si>
  <si>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</si>
  <si>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</si>
  <si>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</si>
  <si>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</si>
  <si>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</si>
  <si>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</si>
  <si>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</si>
  <si>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</si>
  <si>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</si>
  <si>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</si>
  <si>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</si>
  <si>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</si>
  <si>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</si>
  <si>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</si>
  <si>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</si>
  <si>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</si>
  <si>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</si>
  <si>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</si>
  <si>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</si>
  <si>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</si>
  <si>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</si>
  <si>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</si>
  <si>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</si>
  <si>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</si>
  <si>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</si>
  <si>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</si>
  <si>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</si>
  <si>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</si>
  <si>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</si>
  <si>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</si>
  <si>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</si>
  <si>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</si>
  <si>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</si>
  <si>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</si>
  <si>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</si>
  <si>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</si>
  <si>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</si>
  <si>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</si>
  <si>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</si>
  <si>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</si>
  <si>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</si>
  <si>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</si>
  <si>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</si>
  <si>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</si>
  <si>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</si>
  <si>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</si>
  <si>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</si>
  <si>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</si>
  <si>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</si>
  <si>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</si>
  <si>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</si>
  <si>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</si>
  <si>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</si>
  <si>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</si>
  <si>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</si>
  <si>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</si>
  <si>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</si>
  <si>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</si>
  <si>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</si>
  <si>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</si>
  <si>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</si>
  <si>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</si>
  <si>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</si>
  <si>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</si>
  <si>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</si>
  <si>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</si>
  <si>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</si>
  <si>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</si>
  <si>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</si>
  <si>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</si>
  <si>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</si>
  <si>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</si>
  <si>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</si>
  <si>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</si>
  <si>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</si>
  <si>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</si>
  <si>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</si>
  <si>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</si>
  <si>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</si>
  <si>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</si>
  <si>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</si>
  <si>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</si>
  <si>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</si>
  <si>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</si>
  <si>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</si>
  <si>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</si>
  <si>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</si>
  <si>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</si>
  <si>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</si>
  <si>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</si>
  <si>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</si>
  <si>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</si>
  <si>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</si>
  <si>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</si>
  <si>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</si>
  <si>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</si>
  <si>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</si>
  <si>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</si>
  <si>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</si>
  <si>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</si>
  <si>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</si>
  <si>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</si>
  <si>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</si>
  <si>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</si>
  <si>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</si>
  <si>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</si>
  <si>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</si>
  <si>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</si>
  <si>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</si>
  <si>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</si>
  <si>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</si>
  <si>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</si>
  <si>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</si>
  <si>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</si>
  <si>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</si>
  <si>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</si>
  <si>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</si>
  <si>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</si>
  <si>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</si>
  <si>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</si>
  <si>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</si>
  <si>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</si>
  <si>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</si>
  <si>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</si>
  <si>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</si>
  <si>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</si>
  <si>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</si>
  <si>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</si>
  <si>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</si>
  <si>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</si>
  <si>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</si>
  <si>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</si>
  <si>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</si>
  <si>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</si>
  <si>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</si>
  <si>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</si>
  <si>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</si>
  <si>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</si>
  <si>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</si>
  <si>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</si>
  <si>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</si>
  <si>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</si>
  <si>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</si>
  <si>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</si>
  <si>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</si>
  <si>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</si>
  <si>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</si>
  <si>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</si>
  <si>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</si>
  <si>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</si>
  <si>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</si>
  <si>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</si>
  <si>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</si>
  <si>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</si>
  <si>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</si>
  <si>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</si>
  <si>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</si>
  <si>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</si>
  <si>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</si>
  <si>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</si>
  <si>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</si>
  <si>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</si>
  <si>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</si>
  <si>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</si>
  <si>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</si>
  <si>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</si>
  <si>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</si>
  <si>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</si>
  <si>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</si>
  <si>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</si>
  <si>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</si>
  <si>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</si>
  <si>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</si>
  <si>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</si>
  <si>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</si>
  <si>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</si>
  <si>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</si>
  <si>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</si>
  <si>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</si>
  <si>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</si>
  <si>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</si>
  <si>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</si>
  <si>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</si>
  <si>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</si>
  <si>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</si>
  <si>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</si>
  <si>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</si>
  <si>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</si>
  <si>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</si>
  <si>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</si>
  <si>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</si>
  <si>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</si>
  <si>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</si>
  <si>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</si>
  <si>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</si>
  <si>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</si>
  <si>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</si>
  <si>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</si>
  <si>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</si>
  <si>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</si>
  <si>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</si>
  <si>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</si>
  <si>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</si>
  <si>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</si>
  <si>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</si>
  <si>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</si>
  <si>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</si>
  <si>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</si>
  <si>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</si>
  <si>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</si>
  <si>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</si>
  <si>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</si>
  <si>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</si>
  <si>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</si>
  <si>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</si>
  <si>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</si>
  <si>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</si>
  <si>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</si>
  <si>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</si>
  <si>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</si>
  <si>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</si>
  <si>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</si>
  <si>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</si>
  <si>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</si>
  <si>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</si>
  <si>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</si>
  <si>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</si>
  <si>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</si>
  <si>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</si>
  <si>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</si>
  <si>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</si>
  <si>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</si>
  <si>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</si>
  <si>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</si>
  <si>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</si>
  <si>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</si>
  <si>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</si>
  <si>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</si>
  <si>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</si>
  <si>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</si>
  <si>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</si>
  <si>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</si>
  <si>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</si>
  <si>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</si>
  <si>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</si>
  <si>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</si>
  <si>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</si>
  <si>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</si>
  <si>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</si>
  <si>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</si>
  <si>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</si>
  <si>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</si>
  <si>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</si>
  <si>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</si>
  <si>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</si>
  <si>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</si>
  <si>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</si>
  <si>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</si>
  <si>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</si>
  <si>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</si>
  <si>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</si>
  <si>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</si>
  <si>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</si>
  <si>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</si>
  <si>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</si>
  <si>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</si>
  <si>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</si>
  <si>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</si>
  <si>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</si>
  <si>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</si>
  <si>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</si>
  <si>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</si>
  <si>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</si>
  <si>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</si>
  <si>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</si>
  <si>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</si>
  <si>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</si>
  <si>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</si>
  <si>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</si>
  <si>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</si>
  <si>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</si>
  <si>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</si>
  <si>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</si>
  <si>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</si>
  <si>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</si>
  <si>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</si>
  <si>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</si>
  <si>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</si>
  <si>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</si>
  <si>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</si>
  <si>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</si>
  <si>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</si>
  <si>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</si>
  <si>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</si>
  <si>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</si>
  <si>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</si>
  <si>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</si>
  <si>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</si>
  <si>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</si>
  <si>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</si>
  <si>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</si>
  <si>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</si>
  <si>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</si>
  <si>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</si>
  <si>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</si>
  <si>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</si>
  <si>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</si>
  <si>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</si>
  <si>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</si>
  <si>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</si>
  <si>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</si>
  <si>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</si>
  <si>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</si>
  <si>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</si>
  <si>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</si>
  <si>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</si>
  <si>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</si>
  <si>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</si>
  <si>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</si>
  <si>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</si>
  <si>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</si>
  <si>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</si>
  <si>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</si>
  <si>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</si>
  <si>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</si>
  <si>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</si>
  <si>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</si>
  <si>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</si>
  <si>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</si>
  <si>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</si>
  <si>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</si>
  <si>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</si>
  <si>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</si>
  <si>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</si>
  <si>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</si>
  <si>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</si>
  <si>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</si>
  <si>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</si>
  <si>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</si>
  <si>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</si>
  <si>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</si>
  <si>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</si>
  <si>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</si>
  <si>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</si>
  <si>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</si>
  <si>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</si>
  <si>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</si>
  <si>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</si>
  <si>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</si>
  <si>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</si>
  <si>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</si>
  <si>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</si>
  <si>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</si>
  <si>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</si>
  <si>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</si>
  <si>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</si>
  <si>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</si>
  <si>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</si>
  <si>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</si>
  <si>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</si>
  <si>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</si>
  <si>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</si>
  <si>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</si>
  <si>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</si>
  <si>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</si>
  <si>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</si>
  <si>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</si>
  <si>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</si>
  <si>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</si>
  <si>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</si>
  <si>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</si>
  <si>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</si>
  <si>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</si>
  <si>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</si>
  <si>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</si>
  <si>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</si>
  <si>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</si>
  <si>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</si>
  <si>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</si>
  <si>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</si>
  <si>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</si>
  <si>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</si>
  <si>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</si>
  <si>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</si>
  <si>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</si>
  <si>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</si>
  <si>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</si>
  <si>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</si>
  <si>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</si>
  <si>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</si>
  <si>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</si>
  <si>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</si>
  <si>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</si>
  <si>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</si>
  <si>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</si>
  <si>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</si>
  <si>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</si>
  <si>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</si>
  <si>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</si>
  <si>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</si>
  <si>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</si>
  <si>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</si>
  <si>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</si>
  <si>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</si>
  <si>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</si>
  <si>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</si>
  <si>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</si>
  <si>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</si>
  <si>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</si>
  <si>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</si>
  <si>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</si>
  <si>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</si>
  <si>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</si>
  <si>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</si>
  <si>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</si>
  <si>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</si>
  <si>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</si>
  <si>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</si>
  <si>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</si>
  <si>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</si>
  <si>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</si>
  <si>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</si>
  <si>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</si>
  <si>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</si>
  <si>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</si>
  <si>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</si>
  <si>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</si>
  <si>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</si>
  <si>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</si>
  <si>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</si>
  <si>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</si>
  <si>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</si>
  <si>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</si>
  <si>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</si>
  <si>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</si>
  <si>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</si>
  <si>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</si>
  <si>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</si>
  <si>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</si>
  <si>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</si>
  <si>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</si>
  <si>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</si>
  <si>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</si>
  <si>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</si>
  <si>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</si>
  <si>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</si>
  <si>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</si>
  <si>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</si>
  <si>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</si>
  <si>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</si>
  <si>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</si>
  <si>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</si>
  <si>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</si>
  <si>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</si>
  <si>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</si>
  <si>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</si>
  <si>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</si>
  <si>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</si>
  <si>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</si>
  <si>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</si>
  <si>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</si>
  <si>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</si>
  <si>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</si>
  <si>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</si>
  <si>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</si>
  <si>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</si>
  <si>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</si>
  <si>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</si>
  <si>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</si>
  <si>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</si>
  <si>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</si>
  <si>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</si>
  <si>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</si>
  <si>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</si>
  <si>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</si>
  <si>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</si>
  <si>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</si>
  <si>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</si>
  <si>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</si>
  <si>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</si>
  <si>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</si>
  <si>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</si>
  <si>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</si>
  <si>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</si>
  <si>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</si>
  <si>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</si>
  <si>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</si>
  <si>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</si>
  <si>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</si>
  <si>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</si>
  <si>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</si>
  <si>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</si>
  <si>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</si>
  <si>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</si>
  <si>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</si>
  <si>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</si>
  <si>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</si>
  <si>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</si>
  <si>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</si>
  <si>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</si>
  <si>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</si>
  <si>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</si>
  <si>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</si>
  <si>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</si>
  <si>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</si>
  <si>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</si>
  <si>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</si>
  <si>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</si>
  <si>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</si>
  <si>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</si>
  <si>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</si>
  <si>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</si>
  <si>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</si>
  <si>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</si>
  <si>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</si>
  <si>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</si>
  <si>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</si>
  <si>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</si>
  <si>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</si>
  <si>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</si>
  <si>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</si>
  <si>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</si>
  <si>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</si>
  <si>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</si>
  <si>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</si>
  <si>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</si>
  <si>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</si>
  <si>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</si>
  <si>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</si>
  <si>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</si>
  <si>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</si>
  <si>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</si>
  <si>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</si>
  <si>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</si>
  <si>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</si>
  <si>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</si>
  <si>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</si>
  <si>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</si>
  <si>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</si>
  <si>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</si>
  <si>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</si>
  <si>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</si>
  <si>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</si>
  <si>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</si>
  <si>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</si>
  <si>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</si>
  <si>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</si>
  <si>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</si>
  <si>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</si>
  <si>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</si>
  <si>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</si>
  <si>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</si>
  <si>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</si>
  <si>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</si>
  <si>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</si>
  <si>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</si>
  <si>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</si>
  <si>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</si>
  <si>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</si>
  <si>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</si>
  <si>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</si>
  <si>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</si>
  <si>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</si>
  <si>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</si>
  <si>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</si>
  <si>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</si>
  <si>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</si>
  <si>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</si>
  <si>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</si>
  <si>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</si>
  <si>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</si>
  <si>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</si>
  <si>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</si>
  <si>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</si>
  <si>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</si>
  <si>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</si>
  <si>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</si>
  <si>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</si>
  <si>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</si>
  <si>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</si>
  <si>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</si>
  <si>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</si>
  <si>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</si>
  <si>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</si>
  <si>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</si>
  <si>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</si>
  <si>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</si>
  <si>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</si>
  <si>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</si>
  <si>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</si>
  <si>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</si>
  <si>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</si>
  <si>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</si>
  <si>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</si>
  <si>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</si>
  <si>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</si>
  <si>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</si>
  <si>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</si>
  <si>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</si>
  <si>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</si>
  <si>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</si>
  <si>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</si>
  <si>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</si>
  <si>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</si>
  <si>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</si>
  <si>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</si>
  <si>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</si>
  <si>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</si>
  <si>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</si>
  <si>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</si>
  <si>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</si>
  <si>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</si>
  <si>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</si>
  <si>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</si>
  <si>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</si>
  <si>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</si>
  <si>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</si>
  <si>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</si>
  <si>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</si>
  <si>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</si>
  <si>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</si>
  <si>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</si>
  <si>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</si>
  <si>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</si>
  <si>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</si>
  <si>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</si>
  <si>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</si>
  <si>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</si>
  <si>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</si>
  <si>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</si>
  <si>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</si>
  <si>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</si>
  <si>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</si>
  <si>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</si>
  <si>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</si>
  <si>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</si>
  <si>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</si>
  <si>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</si>
  <si>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</si>
  <si>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</si>
  <si>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</si>
  <si>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</si>
  <si>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</si>
  <si>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</si>
  <si>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</si>
  <si>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</si>
  <si>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</si>
  <si>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</si>
  <si>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</si>
  <si>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</si>
  <si>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</si>
  <si>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</si>
  <si>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</si>
  <si>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</si>
  <si>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</si>
  <si>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</si>
  <si>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</si>
  <si>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</si>
  <si>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</si>
  <si>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</si>
  <si>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</si>
  <si>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</si>
  <si>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</si>
  <si>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</si>
  <si>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</si>
  <si>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</si>
  <si>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</si>
  <si>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</si>
  <si>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</si>
  <si>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</si>
  <si>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</si>
  <si>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</si>
  <si>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</si>
  <si>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</si>
  <si>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</si>
  <si>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</si>
  <si>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</si>
  <si>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</si>
  <si>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</si>
  <si>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</si>
  <si>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</si>
  <si>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</si>
  <si>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</si>
  <si>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</si>
  <si>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</si>
  <si>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</si>
  <si>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</si>
  <si>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</si>
  <si>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</si>
  <si>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</si>
  <si>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</si>
  <si>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</si>
  <si>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</si>
  <si>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</si>
  <si>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</si>
  <si>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</si>
  <si>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</si>
  <si>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</si>
  <si>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</si>
  <si>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</si>
  <si>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</si>
  <si>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</si>
  <si>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</si>
  <si>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</si>
  <si>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</si>
  <si>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</si>
  <si>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</si>
  <si>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</si>
  <si>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</si>
  <si>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</si>
  <si>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</si>
  <si>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</si>
  <si>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</si>
  <si>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</si>
  <si>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</si>
  <si>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</si>
  <si>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</si>
  <si>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</si>
  <si>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</si>
  <si>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</si>
  <si>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</si>
  <si>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</si>
  <si>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</si>
  <si>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</si>
  <si>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</si>
  <si>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</si>
  <si>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</si>
  <si>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</si>
  <si>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</si>
  <si>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</si>
  <si>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</si>
  <si>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</si>
  <si>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</si>
  <si>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</si>
  <si>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</si>
  <si>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</si>
  <si>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</si>
  <si>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</si>
  <si>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</si>
  <si>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</si>
  <si>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</si>
  <si>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</si>
  <si>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</si>
  <si>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</si>
  <si>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</si>
  <si>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</si>
  <si>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</si>
  <si>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</si>
  <si>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</si>
  <si>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</si>
  <si>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</si>
  <si>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</si>
  <si>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</si>
  <si>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</si>
  <si>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</si>
  <si>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</si>
  <si>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</si>
  <si>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</si>
  <si>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</si>
  <si>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</si>
  <si>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</si>
  <si>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</si>
  <si>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</si>
  <si>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</si>
  <si>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</si>
  <si>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</si>
  <si>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</si>
  <si>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</si>
  <si>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</si>
  <si>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</si>
  <si>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</si>
  <si>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</si>
  <si>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</si>
  <si>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</si>
  <si>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</si>
  <si>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</si>
  <si>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</si>
  <si>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</si>
  <si>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</si>
  <si>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</si>
  <si>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</si>
  <si>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</si>
  <si>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</si>
  <si>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</si>
  <si>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</si>
  <si>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</si>
  <si>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</si>
  <si>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</si>
  <si>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</si>
  <si>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</si>
  <si>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</si>
  <si>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</si>
  <si>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</si>
  <si>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</si>
  <si>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</si>
  <si>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</si>
  <si>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</si>
  <si>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</si>
  <si>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</si>
  <si>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</si>
  <si>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</si>
  <si>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</si>
  <si>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</si>
  <si>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</si>
  <si>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</si>
  <si>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</si>
  <si>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</si>
  <si>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</si>
  <si>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</si>
  <si>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</si>
  <si>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</si>
  <si>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</si>
  <si>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</si>
  <si>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</si>
  <si>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</si>
  <si>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</si>
  <si>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</si>
  <si>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</si>
  <si>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</si>
  <si>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</si>
  <si>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</si>
  <si>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</si>
  <si>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</si>
  <si>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</si>
  <si>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</si>
  <si>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</si>
  <si>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</si>
  <si>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</si>
  <si>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</si>
  <si>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</si>
  <si>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</si>
  <si>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</si>
  <si>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</si>
  <si>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</si>
  <si>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</si>
  <si>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</si>
  <si>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</si>
  <si>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</si>
  <si>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</si>
  <si>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</si>
  <si>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</si>
  <si>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</si>
  <si>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</si>
  <si>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</si>
  <si>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</si>
  <si>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</si>
  <si>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</si>
  <si>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</si>
  <si>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</si>
  <si>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</si>
  <si>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</si>
  <si>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</si>
  <si>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</si>
  <si>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</si>
  <si>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</si>
  <si>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</si>
  <si>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</si>
  <si>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</si>
  <si>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</si>
  <si>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</si>
  <si>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</si>
  <si>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</si>
  <si>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</si>
  <si>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</si>
  <si>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</si>
  <si>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</si>
  <si>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</si>
  <si>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</si>
  <si>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</si>
  <si>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</si>
  <si>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</si>
  <si>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</si>
  <si>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</si>
  <si>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</si>
  <si>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</si>
  <si>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</si>
  <si>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</si>
  <si>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</si>
  <si>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</si>
  <si>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</si>
  <si>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</si>
  <si>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</si>
  <si>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</si>
  <si>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</si>
  <si>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</si>
  <si>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</si>
  <si>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</si>
  <si>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</si>
  <si>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</si>
  <si>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</si>
  <si>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</si>
  <si>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</si>
  <si>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</si>
  <si>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</si>
  <si>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</si>
  <si>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</si>
  <si>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</si>
  <si>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</si>
  <si>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</si>
  <si>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</si>
  <si>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</si>
  <si>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</si>
  <si>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</si>
  <si>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</si>
  <si>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</si>
  <si>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</si>
  <si>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</si>
  <si>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</si>
  <si>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</si>
  <si>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</si>
  <si>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</si>
  <si>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</si>
  <si>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</si>
  <si>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</si>
  <si>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</si>
  <si>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</si>
  <si>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</si>
  <si>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</si>
  <si>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</si>
  <si>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</si>
  <si>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</si>
  <si>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</si>
  <si>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</si>
  <si>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</si>
  <si>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</si>
  <si>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</si>
  <si>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</si>
  <si>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</si>
  <si>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</si>
  <si>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</si>
  <si>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</si>
  <si>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</si>
  <si>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</si>
  <si>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</si>
  <si>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</si>
  <si>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</si>
  <si>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</si>
  <si>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</si>
  <si>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</si>
  <si>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</si>
  <si>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</si>
  <si>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</si>
  <si>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</si>
  <si>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</si>
  <si>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</si>
  <si>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</si>
  <si>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</si>
  <si>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</si>
  <si>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</si>
  <si>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</si>
  <si>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</si>
  <si>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</si>
  <si>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</si>
  <si>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</si>
  <si>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</si>
  <si>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</si>
  <si>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</si>
  <si>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</si>
  <si>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</si>
  <si>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</si>
  <si>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</si>
  <si>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</si>
  <si>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</si>
  <si>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</si>
  <si>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</si>
  <si>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</si>
  <si>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</si>
  <si>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</si>
  <si>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</si>
  <si>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</si>
  <si>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</si>
  <si>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</si>
  <si>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</si>
  <si>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</si>
  <si>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</si>
  <si>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</si>
  <si>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</si>
  <si>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</si>
  <si>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</si>
  <si>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</si>
  <si>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</si>
  <si>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</si>
  <si>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</si>
  <si>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</si>
  <si>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</si>
  <si>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</si>
  <si>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</si>
  <si>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</si>
  <si>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</si>
  <si>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</si>
  <si>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</si>
  <si>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</si>
  <si>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</si>
  <si>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</si>
  <si>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</si>
  <si>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</si>
  <si>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</si>
  <si>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</si>
  <si>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</si>
  <si>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</si>
  <si>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</si>
  <si>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</si>
  <si>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</si>
  <si>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</si>
  <si>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</si>
  <si>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</si>
  <si>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</si>
  <si>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</si>
  <si>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</si>
  <si>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</si>
  <si>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</si>
  <si>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</si>
  <si>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</si>
  <si>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</si>
  <si>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</si>
  <si>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</si>
  <si>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</si>
  <si>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</si>
  <si>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</si>
  <si>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</si>
  <si>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</si>
  <si>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</si>
  <si>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</si>
  <si>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</si>
  <si>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</si>
  <si>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</si>
  <si>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</si>
  <si>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</si>
  <si>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</si>
  <si>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</si>
  <si>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</si>
  <si>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</si>
  <si>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</si>
  <si>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</si>
  <si>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</si>
  <si>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</si>
  <si>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</si>
  <si>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</si>
  <si>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</si>
  <si>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</si>
  <si>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</si>
  <si>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</si>
  <si>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</si>
  <si>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</si>
  <si>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</si>
  <si>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</si>
  <si>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</si>
  <si>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</si>
  <si>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</si>
  <si>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</si>
  <si>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</si>
  <si>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</si>
  <si>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</si>
  <si>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</si>
  <si>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</si>
  <si>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</si>
  <si>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</si>
  <si>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</si>
  <si>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</si>
  <si>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</si>
  <si>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</si>
  <si>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</si>
  <si>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</si>
  <si>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</si>
  <si>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</si>
  <si>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</si>
  <si>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</si>
  <si>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</si>
  <si>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</si>
  <si>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</si>
  <si>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</si>
  <si>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</si>
  <si>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</si>
  <si>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</si>
  <si>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</si>
  <si>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</si>
  <si>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</si>
  <si>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</si>
  <si>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</si>
  <si>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</si>
  <si>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</si>
  <si>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</si>
  <si>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</si>
  <si>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</si>
  <si>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</si>
  <si>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</si>
  <si>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</si>
  <si>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</si>
  <si>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</si>
  <si>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</si>
  <si>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</si>
  <si>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</si>
  <si>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</si>
  <si>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</si>
  <si>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</si>
  <si>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</si>
  <si>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</si>
  <si>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</si>
  <si>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</si>
  <si>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</si>
  <si>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</si>
  <si>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</si>
  <si>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</si>
  <si>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</si>
  <si>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</si>
  <si>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</si>
  <si>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</si>
  <si>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</si>
  <si>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</si>
  <si>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</si>
  <si>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</si>
  <si>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</si>
  <si>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</si>
  <si>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</si>
  <si>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</si>
  <si>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</si>
  <si>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</si>
  <si>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</si>
  <si>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</si>
  <si>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</si>
  <si>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</si>
  <si>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</si>
  <si>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</si>
  <si>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</si>
  <si>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</si>
  <si>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</si>
  <si>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</si>
  <si>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</si>
  <si>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</si>
  <si>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</si>
  <si>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</si>
  <si>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</si>
  <si>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</si>
  <si>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</si>
  <si>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</si>
  <si>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</si>
  <si>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</si>
  <si>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</si>
  <si>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</si>
  <si>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</si>
  <si>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</si>
  <si>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</si>
  <si>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</si>
  <si>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</si>
  <si>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</si>
  <si>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</si>
  <si>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</si>
  <si>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</si>
  <si>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</si>
  <si>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</si>
  <si>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</si>
  <si>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</si>
  <si>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</si>
  <si>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</si>
  <si>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</si>
  <si>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</si>
  <si>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</si>
  <si>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</si>
  <si>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</si>
  <si>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</si>
  <si>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</si>
  <si>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</si>
  <si>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</si>
  <si>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</si>
  <si>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</si>
  <si>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</si>
  <si>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</si>
  <si>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</si>
  <si>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</si>
  <si>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</si>
  <si>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</si>
  <si>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</si>
  <si>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</si>
  <si>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</si>
  <si>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</si>
  <si>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</si>
  <si>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</si>
  <si>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</si>
  <si>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</si>
  <si>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</si>
  <si>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</si>
  <si>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</si>
  <si>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</si>
  <si>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</si>
  <si>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</si>
  <si>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</si>
  <si>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</si>
  <si>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</si>
  <si>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</si>
  <si>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</si>
  <si>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</si>
  <si>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</si>
  <si>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</si>
  <si>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</si>
  <si>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</si>
  <si>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</si>
  <si>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</si>
  <si>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</si>
  <si>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</si>
  <si>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</si>
  <si>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</si>
  <si>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</si>
  <si>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</si>
  <si>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</si>
  <si>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</si>
  <si>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</si>
  <si>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</si>
  <si>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</si>
  <si>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</si>
  <si>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</si>
  <si>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</si>
  <si>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</si>
  <si>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</si>
  <si>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</si>
  <si>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</si>
  <si>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</si>
  <si>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</si>
  <si>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</si>
  <si>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</si>
  <si>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</si>
  <si>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</si>
  <si>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</si>
  <si>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</si>
  <si>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</si>
  <si>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</si>
  <si>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</si>
  <si>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</si>
  <si>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</si>
  <si>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</si>
  <si>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</si>
  <si>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</si>
  <si>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</si>
  <si>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</si>
  <si>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</si>
  <si>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</si>
  <si>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</si>
  <si>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</si>
  <si>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</si>
  <si>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</si>
  <si>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</si>
  <si>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</si>
  <si>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</si>
  <si>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</si>
  <si>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</si>
  <si>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</si>
  <si>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</si>
  <si>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</si>
  <si>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</si>
  <si>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</si>
  <si>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</si>
  <si>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</si>
  <si>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</si>
  <si>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</si>
  <si>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</si>
  <si>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</si>
  <si>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</si>
  <si>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</si>
  <si>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</si>
  <si>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</si>
  <si>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</si>
  <si>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</si>
  <si>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</si>
  <si>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</si>
  <si>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</si>
  <si>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</si>
  <si>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</si>
  <si>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</si>
  <si>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</si>
  <si>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</si>
  <si>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</si>
  <si>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</si>
  <si>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</si>
  <si>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</si>
  <si>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</si>
  <si>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</si>
  <si>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</si>
  <si>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</si>
  <si>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</si>
  <si>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</si>
  <si>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</si>
  <si>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</si>
  <si>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</si>
  <si>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</si>
  <si>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</si>
  <si>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</si>
  <si>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</si>
  <si>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</si>
  <si>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</si>
  <si>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</si>
  <si>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</si>
  <si>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</si>
  <si>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</si>
  <si>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</si>
  <si>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</si>
  <si>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</si>
  <si>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</si>
  <si>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</si>
  <si>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</si>
  <si>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</si>
  <si>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</si>
  <si>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</si>
  <si>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</si>
  <si>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</si>
  <si>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</si>
  <si>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</si>
  <si>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</si>
  <si>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</si>
  <si>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</si>
  <si>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</si>
  <si>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</si>
  <si>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</si>
  <si>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</si>
  <si>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</si>
  <si>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</si>
  <si>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</si>
  <si>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</si>
  <si>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</si>
  <si>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</si>
  <si>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</si>
  <si>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</si>
  <si>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</si>
  <si>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</si>
  <si>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</si>
  <si>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</si>
  <si>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</si>
  <si>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</si>
  <si>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</si>
  <si>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</si>
  <si>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</si>
  <si>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</si>
  <si>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</si>
  <si>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</si>
  <si>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</si>
  <si>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</si>
  <si>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</si>
  <si>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</si>
  <si>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</si>
  <si>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</si>
  <si>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</si>
  <si>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</si>
  <si>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</si>
  <si>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</si>
  <si>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</si>
  <si>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</si>
  <si>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</si>
  <si>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</si>
  <si>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</si>
  <si>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</si>
  <si>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</si>
  <si>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</si>
  <si>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</si>
  <si>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</si>
  <si>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</si>
  <si>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</si>
  <si>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</si>
  <si>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</si>
  <si>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</si>
  <si>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</si>
  <si>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</si>
  <si>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</si>
  <si>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</si>
  <si>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</si>
  <si>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</si>
  <si>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</si>
  <si>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</si>
  <si>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</si>
  <si>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</si>
  <si>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</si>
  <si>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</si>
  <si>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</si>
  <si>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</si>
  <si>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</si>
  <si>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</si>
  <si>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</si>
  <si>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</si>
  <si>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</si>
  <si>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</si>
  <si>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</si>
  <si>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</si>
  <si>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</si>
  <si>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</si>
  <si>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</si>
  <si>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</si>
  <si>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</si>
  <si>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</si>
  <si>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</si>
  <si>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</si>
  <si>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</si>
  <si>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</si>
  <si>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</si>
  <si>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</si>
  <si>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</si>
  <si>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</si>
  <si>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</si>
  <si>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</si>
  <si>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</si>
  <si>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</si>
  <si>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</si>
  <si>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</si>
  <si>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</si>
  <si>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</si>
  <si>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</si>
  <si>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</si>
  <si>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</si>
  <si>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</si>
  <si>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</si>
  <si>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</si>
  <si>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</si>
  <si>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</si>
  <si>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</si>
  <si>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</si>
  <si>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</si>
  <si>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</si>
  <si>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</si>
  <si>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</si>
  <si>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</si>
  <si>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</si>
  <si>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</si>
  <si>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</si>
  <si>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</si>
  <si>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</si>
  <si>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</si>
  <si>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</si>
  <si>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</si>
  <si>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</si>
  <si>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</si>
  <si>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</si>
  <si>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</si>
  <si>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</si>
  <si>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</si>
  <si>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</si>
  <si>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</si>
  <si>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</si>
  <si>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</si>
  <si>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</si>
  <si>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</si>
  <si>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</si>
  <si>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</si>
  <si>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</si>
  <si>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</si>
  <si>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</si>
  <si>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</si>
  <si>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</si>
  <si>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</si>
  <si>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</si>
  <si>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</si>
  <si>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</si>
  <si>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</si>
  <si>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</si>
  <si>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</si>
  <si>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</si>
  <si>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</si>
  <si>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</si>
  <si>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</si>
  <si>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</si>
  <si>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</si>
  <si>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</si>
  <si>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</si>
  <si>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</si>
  <si>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</si>
  <si>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</si>
  <si>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</si>
  <si>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</si>
  <si>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</si>
  <si>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</si>
  <si>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</si>
  <si>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</si>
  <si>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</si>
  <si>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</si>
  <si>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</si>
  <si>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</si>
  <si>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</si>
  <si>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</si>
  <si>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</si>
  <si>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</si>
  <si>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</si>
  <si>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</si>
  <si>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</si>
  <si>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</si>
  <si>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</si>
  <si>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</si>
  <si>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</si>
  <si>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</si>
  <si>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</si>
  <si>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</si>
  <si>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</si>
  <si>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</si>
  <si>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</si>
  <si>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</si>
  <si>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</si>
  <si>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</si>
  <si>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</si>
  <si>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</si>
  <si>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</si>
  <si>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</si>
  <si>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</si>
  <si>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</si>
  <si>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</si>
  <si>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</si>
  <si>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</si>
  <si>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</si>
  <si>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</si>
  <si>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</si>
  <si>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</si>
  <si>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</si>
  <si>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</si>
  <si>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</si>
  <si>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</si>
  <si>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</si>
  <si>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</si>
  <si>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</si>
  <si>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</si>
  <si>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</si>
  <si>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</si>
  <si>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</si>
  <si>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</si>
  <si>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</si>
  <si>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</si>
  <si>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</si>
  <si>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</si>
  <si>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</si>
  <si>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</si>
  <si>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</si>
  <si>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</si>
  <si>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</si>
  <si>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</si>
  <si>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</si>
  <si>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</si>
  <si>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</si>
  <si>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</si>
  <si>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</si>
  <si>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</si>
  <si>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</si>
  <si>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</si>
  <si>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</si>
  <si>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</si>
  <si>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</si>
  <si>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</si>
  <si>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</si>
  <si>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</si>
  <si>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</si>
  <si>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</si>
  <si>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</si>
  <si>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</si>
  <si>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</si>
  <si>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</si>
  <si>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</si>
  <si>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</si>
  <si>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</si>
  <si>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</si>
  <si>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</si>
  <si>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</si>
  <si>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</si>
  <si>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</si>
  <si>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</si>
  <si>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</si>
  <si>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</si>
  <si>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</si>
  <si>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</si>
  <si>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</si>
  <si>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</si>
  <si>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</si>
  <si>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</si>
  <si>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</si>
  <si>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</si>
  <si>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</si>
  <si>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</si>
  <si>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</si>
  <si>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</si>
  <si>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</si>
  <si>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</si>
  <si>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</si>
  <si>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</si>
  <si>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</si>
  <si>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</si>
  <si>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</si>
  <si>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</si>
  <si>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</si>
  <si>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</si>
  <si>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</si>
  <si>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</si>
  <si>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</si>
  <si>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</si>
  <si>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</si>
  <si>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</si>
  <si>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</si>
  <si>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</si>
  <si>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</si>
  <si>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</si>
  <si>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</si>
  <si>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</si>
  <si>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</si>
  <si>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</si>
  <si>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</si>
  <si>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</si>
  <si>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</si>
  <si>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</si>
  <si>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</si>
  <si>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</si>
  <si>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</si>
  <si>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</si>
  <si>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</si>
  <si>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</si>
  <si>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</si>
  <si>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</si>
  <si>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</si>
  <si>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</si>
  <si>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</si>
  <si>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</si>
  <si>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</si>
  <si>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</si>
  <si>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</si>
  <si>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</si>
  <si>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</si>
  <si>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</si>
  <si>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</si>
  <si>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</si>
  <si>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</si>
  <si>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</si>
  <si>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</si>
  <si>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</si>
  <si>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</si>
  <si>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</si>
  <si>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</si>
  <si>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</si>
  <si>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</si>
  <si>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</si>
  <si>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</si>
  <si>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</si>
  <si>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</si>
  <si>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</si>
  <si>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</si>
  <si>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</si>
  <si>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</si>
  <si>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</si>
  <si>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</si>
  <si>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</si>
  <si>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</si>
  <si>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</si>
  <si>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</si>
  <si>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</si>
  <si>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</si>
  <si>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</si>
  <si>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</si>
  <si>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</si>
  <si>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</si>
  <si>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</si>
  <si>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</si>
  <si>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</si>
  <si>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</si>
  <si>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</si>
  <si>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</si>
  <si>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</si>
  <si>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</si>
  <si>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</si>
  <si>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</si>
  <si>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</si>
  <si>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</si>
  <si>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</si>
  <si>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</si>
  <si>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</si>
  <si>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</si>
  <si>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</si>
  <si>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</si>
  <si>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</si>
  <si>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</si>
  <si>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</si>
  <si>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</si>
  <si>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</si>
  <si>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</si>
  <si>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</si>
  <si>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</si>
  <si>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</si>
  <si>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</si>
  <si>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</si>
  <si>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</si>
  <si>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</si>
  <si>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</si>
  <si>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</si>
  <si>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</si>
  <si>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</si>
  <si>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</si>
  <si>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</si>
  <si>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</si>
  <si>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</si>
  <si>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</si>
  <si>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</si>
  <si>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</si>
  <si>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</si>
  <si>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</si>
  <si>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</si>
  <si>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</si>
  <si>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</si>
  <si>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</si>
  <si>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</si>
  <si>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</si>
  <si>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</si>
  <si>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</si>
  <si>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</si>
  <si>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</si>
  <si>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</si>
  <si>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</si>
  <si>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</si>
  <si>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</si>
  <si>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</si>
  <si>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</si>
  <si>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</si>
  <si>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</si>
  <si>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</si>
  <si>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</si>
  <si>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</si>
  <si>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</si>
  <si>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</si>
  <si>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</si>
  <si>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</si>
  <si>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</si>
  <si>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</si>
  <si>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</si>
  <si>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</si>
  <si>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</si>
  <si>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</si>
  <si>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</si>
  <si>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</si>
  <si>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</si>
  <si>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</si>
  <si>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</si>
  <si>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</si>
  <si>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</si>
  <si>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</si>
  <si>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</si>
  <si>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</si>
  <si>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</si>
  <si>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</si>
  <si>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</si>
  <si>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</si>
  <si>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</si>
  <si>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</si>
  <si>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</si>
  <si>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</si>
  <si>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</si>
  <si>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</si>
  <si>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</si>
  <si>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</si>
  <si>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</si>
  <si>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</si>
  <si>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</si>
  <si>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</si>
  <si>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</si>
  <si>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</si>
  <si>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</si>
  <si>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</si>
  <si>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</si>
  <si>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</si>
  <si>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</si>
  <si>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</si>
  <si>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</si>
  <si>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</si>
  <si>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</si>
  <si>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</si>
  <si>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</si>
  <si>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</si>
  <si>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</si>
  <si>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</si>
  <si>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</si>
  <si>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</si>
  <si>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</si>
  <si>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</si>
  <si>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</si>
  <si>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</si>
  <si>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</si>
  <si>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</si>
  <si>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</si>
  <si>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</si>
  <si>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</si>
  <si>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</si>
  <si>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</si>
  <si>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</si>
  <si>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</si>
  <si>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</si>
  <si>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</si>
  <si>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</si>
  <si>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</si>
  <si>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</si>
  <si>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</si>
  <si>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</si>
  <si>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</si>
  <si>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</si>
  <si>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</si>
  <si>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</si>
  <si>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</si>
  <si>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</si>
  <si>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</si>
  <si>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</si>
  <si>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</si>
  <si>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</si>
  <si>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</si>
  <si>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</si>
  <si>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</si>
  <si>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</si>
  <si>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</si>
  <si>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</si>
  <si>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</si>
  <si>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</si>
  <si>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</si>
  <si>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</si>
  <si>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</si>
  <si>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</si>
  <si>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</si>
  <si>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</si>
  <si>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</si>
  <si>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</si>
  <si>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</si>
  <si>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</si>
  <si>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</si>
  <si>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</si>
  <si>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</si>
  <si>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</si>
  <si>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</si>
  <si>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</si>
  <si>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</si>
  <si>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</si>
  <si>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</si>
  <si>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</si>
  <si>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</si>
  <si>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</si>
  <si>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</si>
  <si>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</si>
  <si>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</si>
  <si>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</si>
  <si>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</si>
  <si>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</si>
  <si>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</si>
  <si>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</si>
  <si>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</si>
  <si>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</si>
  <si>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</si>
  <si>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</si>
  <si>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</si>
  <si>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</si>
  <si>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</si>
  <si>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</si>
  <si>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</si>
  <si>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</si>
  <si>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</si>
  <si>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</si>
  <si>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</si>
  <si>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</si>
  <si>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</si>
  <si>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</si>
  <si>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</si>
  <si>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</si>
  <si>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</si>
  <si>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</si>
  <si>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</si>
  <si>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</si>
  <si>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</si>
  <si>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</si>
  <si>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</si>
  <si>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</si>
  <si>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</si>
  <si>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</si>
  <si>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</si>
  <si>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</si>
  <si>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</si>
  <si>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</si>
  <si>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</si>
  <si>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</si>
  <si>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</si>
  <si>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</si>
  <si>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</si>
  <si>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</si>
  <si>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</si>
  <si>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</si>
  <si>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</si>
  <si>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</si>
  <si>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</si>
  <si>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</si>
  <si>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</si>
  <si>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</si>
  <si>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</si>
  <si>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</si>
  <si>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</si>
  <si>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</si>
  <si>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</si>
  <si>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</si>
  <si>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</si>
  <si>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</si>
  <si>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</si>
  <si>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</si>
  <si>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</si>
  <si>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</si>
  <si>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</si>
  <si>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</si>
  <si>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</si>
  <si>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</si>
  <si>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</si>
  <si>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</si>
  <si>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</si>
  <si>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</si>
  <si>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</si>
  <si>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</si>
  <si>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</si>
  <si>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</si>
  <si>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</si>
  <si>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</si>
  <si>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</si>
  <si>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</si>
  <si>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</si>
  <si>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</si>
  <si>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</si>
  <si>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</si>
  <si>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</si>
  <si>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</si>
  <si>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</si>
  <si>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</si>
  <si>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</si>
  <si>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</si>
  <si>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</si>
  <si>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</si>
  <si>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</si>
  <si>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</si>
  <si>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</si>
  <si>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</si>
  <si>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</si>
  <si>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</si>
  <si>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</si>
  <si>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</si>
  <si>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</si>
  <si>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</si>
  <si>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</si>
  <si>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</si>
  <si>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</si>
  <si>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</si>
  <si>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</si>
  <si>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</si>
  <si>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</si>
  <si>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</si>
  <si>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</si>
  <si>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</si>
  <si>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</si>
  <si>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</si>
  <si>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</si>
  <si>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</si>
  <si>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</si>
  <si>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</si>
  <si>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</si>
  <si>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</si>
  <si>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</si>
  <si>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</si>
  <si>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</si>
  <si>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</si>
  <si>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</si>
  <si>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</si>
  <si>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</si>
  <si>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</si>
  <si>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</si>
  <si>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</si>
  <si>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</si>
  <si>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</si>
  <si>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</si>
  <si>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</si>
  <si>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</si>
  <si>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</si>
  <si>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</si>
  <si>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</si>
  <si>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</si>
  <si>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</si>
  <si>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</si>
  <si>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</si>
  <si>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</si>
  <si>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</si>
  <si>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</si>
  <si>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</si>
  <si>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</si>
  <si>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</si>
  <si>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</si>
  <si>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</si>
  <si>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</si>
  <si>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</si>
  <si>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</si>
  <si>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</si>
  <si>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</si>
  <si>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</si>
  <si>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</si>
  <si>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</si>
  <si>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</si>
  <si>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</si>
  <si>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</si>
  <si>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</si>
  <si>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</si>
  <si>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</si>
  <si>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</si>
  <si>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</si>
  <si>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</si>
  <si>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</si>
  <si>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</si>
  <si>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</si>
  <si>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</si>
  <si>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</si>
  <si>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</si>
  <si>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</si>
  <si>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</si>
  <si>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</si>
  <si>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</si>
  <si>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</si>
  <si>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</si>
  <si>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</si>
  <si>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</si>
  <si>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</si>
  <si>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</si>
  <si>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</si>
  <si>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</si>
  <si>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</si>
  <si>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</si>
  <si>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</si>
  <si>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</si>
  <si>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</si>
  <si>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</si>
  <si>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</si>
  <si>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</si>
  <si>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</si>
  <si>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</si>
  <si>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</si>
  <si>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</si>
  <si>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</si>
  <si>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</si>
  <si>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</si>
  <si>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</si>
  <si>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</si>
  <si>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</si>
  <si>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</si>
  <si>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</si>
  <si>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</si>
  <si>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</si>
  <si>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</si>
  <si>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</si>
  <si>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</si>
  <si>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</si>
  <si>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</si>
  <si>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</si>
  <si>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</si>
  <si>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</si>
  <si>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</si>
  <si>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</si>
  <si>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</si>
  <si>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</si>
  <si>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</si>
  <si>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</si>
  <si>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</si>
  <si>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</si>
  <si>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</si>
  <si>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</si>
  <si>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</si>
  <si>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</si>
  <si>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</si>
  <si>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</si>
  <si>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</si>
  <si>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</si>
  <si>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</si>
  <si>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</si>
  <si>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</si>
  <si>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</si>
  <si>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</si>
  <si>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</si>
  <si>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</si>
  <si>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</si>
  <si>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</si>
  <si>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</si>
  <si>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</si>
  <si>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</si>
  <si>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</si>
  <si>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</si>
  <si>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</si>
  <si>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</si>
  <si>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</si>
  <si>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</si>
  <si>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</si>
  <si>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</si>
  <si>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</si>
  <si>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</si>
  <si>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</si>
  <si>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</si>
  <si>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</si>
  <si>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</si>
  <si>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</si>
  <si>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</si>
  <si>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</si>
  <si>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</si>
  <si>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</si>
  <si>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</si>
  <si>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</si>
  <si>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</si>
  <si>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</si>
  <si>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</si>
  <si>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</si>
  <si>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</si>
  <si>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</si>
  <si>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</si>
  <si>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</si>
  <si>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</si>
  <si>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</si>
  <si>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</si>
  <si>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</si>
  <si>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</si>
  <si>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</si>
  <si>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</si>
  <si>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</si>
  <si>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</si>
  <si>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</si>
  <si>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</si>
  <si>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</si>
  <si>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</si>
  <si>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</si>
  <si>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</si>
  <si>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</si>
  <si>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</si>
  <si>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</si>
  <si>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</si>
  <si>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</si>
  <si>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</si>
  <si>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</si>
  <si>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</si>
  <si>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</si>
  <si>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</si>
  <si>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</si>
  <si>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</si>
  <si>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</si>
  <si>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</si>
  <si>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</si>
  <si>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</si>
  <si>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</si>
  <si>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</si>
  <si>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</si>
  <si>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</si>
  <si>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</si>
  <si>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</si>
  <si>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</si>
  <si>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</si>
  <si>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</si>
  <si>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</si>
  <si>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</si>
  <si>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</si>
  <si>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</si>
  <si>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</si>
  <si>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</si>
  <si>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</si>
  <si>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</si>
  <si>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</si>
  <si>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</si>
  <si>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</si>
  <si>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</si>
  <si>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</si>
  <si>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</si>
  <si>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</si>
  <si>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</si>
  <si>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</si>
  <si>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</si>
  <si>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</si>
  <si>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</si>
  <si>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</si>
  <si>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</si>
  <si>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</si>
  <si>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</si>
  <si>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</si>
  <si>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</si>
  <si>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</si>
  <si>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</si>
  <si>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</si>
  <si>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</si>
  <si>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</si>
  <si>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</si>
  <si>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</si>
  <si>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</si>
  <si>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</si>
  <si>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</si>
  <si>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</si>
  <si>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</si>
  <si>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</si>
  <si>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</si>
  <si>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</si>
  <si>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</si>
  <si>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</si>
  <si>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</si>
  <si>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</si>
  <si>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</si>
  <si>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</si>
  <si>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</si>
  <si>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</si>
  <si>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</si>
  <si>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</si>
  <si>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</si>
  <si>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</si>
  <si>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</si>
  <si>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</si>
  <si>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</si>
  <si>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</si>
  <si>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</si>
  <si>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</si>
  <si>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</si>
  <si>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</si>
  <si>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</si>
  <si>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</si>
  <si>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</si>
  <si>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</si>
  <si>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</si>
  <si>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</si>
  <si>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</si>
  <si>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</si>
  <si>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</si>
  <si>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</si>
  <si>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</si>
  <si>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</si>
  <si>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</si>
  <si>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</si>
  <si>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</si>
  <si>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</si>
  <si>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</si>
  <si>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</si>
  <si>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</si>
  <si>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</si>
  <si>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</si>
  <si>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</si>
  <si>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</si>
  <si>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</si>
  <si>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</si>
  <si>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</si>
  <si>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</si>
  <si>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</si>
  <si>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</si>
  <si>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</si>
  <si>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</si>
  <si>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</si>
  <si>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</si>
  <si>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</si>
  <si>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</si>
  <si>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</si>
  <si>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</si>
  <si>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</si>
  <si>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</si>
  <si>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</si>
  <si>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</si>
  <si>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</si>
  <si>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</si>
  <si>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</si>
  <si>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</si>
  <si>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</si>
  <si>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</si>
  <si>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</si>
  <si>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</si>
  <si>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</si>
  <si>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</si>
  <si>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</si>
  <si>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</si>
  <si>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</si>
  <si>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</si>
  <si>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</si>
  <si>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</si>
  <si>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</si>
  <si>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</si>
  <si>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</si>
  <si>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</si>
  <si>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</si>
  <si>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</si>
  <si>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</si>
  <si>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</si>
  <si>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</si>
  <si>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</si>
  <si>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</si>
  <si>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</si>
  <si>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</si>
  <si>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</si>
  <si>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</si>
  <si>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</si>
  <si>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</si>
  <si>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</si>
  <si>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</si>
  <si>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</si>
  <si>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</si>
  <si>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</si>
  <si>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</si>
  <si>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</si>
  <si>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</si>
  <si>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</si>
  <si>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</si>
  <si>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</si>
  <si>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</si>
  <si>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</si>
  <si>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</si>
  <si>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</si>
  <si>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</si>
  <si>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</si>
  <si>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</si>
  <si>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</si>
  <si>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</si>
  <si>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</si>
  <si>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</si>
  <si>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</si>
  <si>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</si>
  <si>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</si>
  <si>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</si>
  <si>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</si>
  <si>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</si>
  <si>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</si>
  <si>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</si>
  <si>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</si>
  <si>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</si>
  <si>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</si>
  <si>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</si>
  <si>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</si>
  <si>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</si>
  <si>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</si>
  <si>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</si>
  <si>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</si>
  <si>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</si>
  <si>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</si>
  <si>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</si>
  <si>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</si>
  <si>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</si>
  <si>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</si>
  <si>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</si>
  <si>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</si>
  <si>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</si>
  <si>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</si>
  <si>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</si>
  <si>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</si>
  <si>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</si>
  <si>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</si>
  <si>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</si>
  <si>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</si>
  <si>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</si>
  <si>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</si>
  <si>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</si>
  <si>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</si>
  <si>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</si>
  <si>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</si>
  <si>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</si>
  <si>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</si>
  <si>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</si>
  <si>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</si>
  <si>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</si>
  <si>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</si>
  <si>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</si>
  <si>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</si>
  <si>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</si>
  <si>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</si>
  <si>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</si>
  <si>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</si>
  <si>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</si>
  <si>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</si>
  <si>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</si>
  <si>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</si>
  <si>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</si>
  <si>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</si>
  <si>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</si>
  <si>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</si>
  <si>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</si>
  <si>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</si>
  <si>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</si>
  <si>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</si>
  <si>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</si>
  <si>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</si>
  <si>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</si>
  <si>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</si>
  <si>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</si>
  <si>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</si>
  <si>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</si>
  <si>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</si>
  <si>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</si>
  <si>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</si>
  <si>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</si>
  <si>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</si>
  <si>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</si>
  <si>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</si>
  <si>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</si>
  <si>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</si>
  <si>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</si>
  <si>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</si>
  <si>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</si>
  <si>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</si>
  <si>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</si>
  <si>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</si>
  <si>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</si>
  <si>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</si>
  <si>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</si>
  <si>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</si>
  <si>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</si>
  <si>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</si>
  <si>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</si>
  <si>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</si>
  <si>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</si>
  <si>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</si>
  <si>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</si>
  <si>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</si>
  <si>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</si>
  <si>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</si>
  <si>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</si>
  <si>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</si>
  <si>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</si>
  <si>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</si>
  <si>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</si>
  <si>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</si>
  <si>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</si>
  <si>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</si>
  <si>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</si>
  <si>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</si>
  <si>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</si>
  <si>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</si>
  <si>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</si>
  <si>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</si>
  <si>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</si>
  <si>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</si>
  <si>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</si>
  <si>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</si>
  <si>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</si>
  <si>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</si>
  <si>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</si>
  <si>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</si>
  <si>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</si>
  <si>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</si>
  <si>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</si>
  <si>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</si>
  <si>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</si>
  <si>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</si>
  <si>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</si>
  <si>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</si>
  <si>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</si>
  <si>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</si>
  <si>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</si>
  <si>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</si>
  <si>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</si>
  <si>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</si>
  <si>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</si>
  <si>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</si>
  <si>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</si>
  <si>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</si>
  <si>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</si>
  <si>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</si>
  <si>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</si>
  <si>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</si>
  <si>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</si>
  <si>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</si>
  <si>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</si>
  <si>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</si>
  <si>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</si>
  <si>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</si>
  <si>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</si>
  <si>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</si>
  <si>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</si>
  <si>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</si>
  <si>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</si>
  <si>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</si>
  <si>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</si>
  <si>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</si>
  <si>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</si>
  <si>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</si>
  <si>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</si>
  <si>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</si>
  <si>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</si>
  <si>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</si>
  <si>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</si>
  <si>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</si>
  <si>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</si>
  <si>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</si>
  <si>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</si>
  <si>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</si>
  <si>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</si>
  <si>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</si>
  <si>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</si>
  <si>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</si>
  <si>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</si>
  <si>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</si>
  <si>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</si>
  <si>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</si>
  <si>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</si>
  <si>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</si>
  <si>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</si>
  <si>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</si>
  <si>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</si>
  <si>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</si>
  <si>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</si>
  <si>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</si>
  <si>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</si>
  <si>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</si>
  <si>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</si>
  <si>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</si>
  <si>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</si>
  <si>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</si>
  <si>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</si>
  <si>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</si>
  <si>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</si>
  <si>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</si>
  <si>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</si>
  <si>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</si>
  <si>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</si>
  <si>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</si>
  <si>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</si>
  <si>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</si>
  <si>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</si>
  <si>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</si>
  <si>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</si>
  <si>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</si>
  <si>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</si>
  <si>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</si>
  <si>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</si>
  <si>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</si>
  <si>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</si>
  <si>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</si>
  <si>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</si>
  <si>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</si>
  <si>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</si>
  <si>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</si>
  <si>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</si>
  <si>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</si>
  <si>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</si>
  <si>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</si>
  <si>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</si>
  <si>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</si>
  <si>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</si>
  <si>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</si>
  <si>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</si>
  <si>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</si>
  <si>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</si>
  <si>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</si>
  <si>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</si>
  <si>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</si>
  <si>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</si>
  <si>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</si>
  <si>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</si>
  <si>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</si>
  <si>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</si>
  <si>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</si>
  <si>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</si>
  <si>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</si>
  <si>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</si>
  <si>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</si>
  <si>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</si>
  <si>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</si>
  <si>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</si>
  <si>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</si>
  <si>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</si>
  <si>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</si>
  <si>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</si>
  <si>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</si>
  <si>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</si>
  <si>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</si>
  <si>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</si>
  <si>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</si>
  <si>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</si>
  <si>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</si>
  <si>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</si>
  <si>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</si>
  <si>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</si>
  <si>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</si>
  <si>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</si>
  <si>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</si>
  <si>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</si>
  <si>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</si>
  <si>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</si>
  <si>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</si>
  <si>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</si>
  <si>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</si>
  <si>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</si>
  <si>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</si>
  <si>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</si>
  <si>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</si>
  <si>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</si>
  <si>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</si>
  <si>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</si>
  <si>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</si>
  <si>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</si>
  <si>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</si>
  <si>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</si>
  <si>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</si>
  <si>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</si>
  <si>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</si>
  <si>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</si>
  <si>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</si>
  <si>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</si>
  <si>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</si>
  <si>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</si>
  <si>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</si>
  <si>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</si>
  <si>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</si>
  <si>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</si>
  <si>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</si>
  <si>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</si>
  <si>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</si>
  <si>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</si>
  <si>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</si>
  <si>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</si>
  <si>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</si>
  <si>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</si>
  <si>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</si>
  <si>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</si>
  <si>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</si>
  <si>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</si>
  <si>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</si>
  <si>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</si>
  <si>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</si>
  <si>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</si>
  <si>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</si>
  <si>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</si>
  <si>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</si>
  <si>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</si>
  <si>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</si>
  <si>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</si>
  <si>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</si>
  <si>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</si>
  <si>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</si>
  <si>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</si>
  <si>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</si>
  <si>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</si>
  <si>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</si>
  <si>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</si>
  <si>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</si>
  <si>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</si>
  <si>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</si>
  <si>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</si>
  <si>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</si>
  <si>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</si>
  <si>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</si>
  <si>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</si>
  <si>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</si>
  <si>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</si>
  <si>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</si>
  <si>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</si>
  <si>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</si>
  <si>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</si>
  <si>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</si>
  <si>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</si>
  <si>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</si>
  <si>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</si>
  <si>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</si>
  <si>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</si>
  <si>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</si>
  <si>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</si>
  <si>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</si>
  <si>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</si>
  <si>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</si>
  <si>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</si>
  <si>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</si>
  <si>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</si>
  <si>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</si>
  <si>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</si>
  <si>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</si>
  <si>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</si>
  <si>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</si>
  <si>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</si>
  <si>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</si>
  <si>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</si>
  <si>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</si>
  <si>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</si>
  <si>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</si>
  <si>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</si>
  <si>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</si>
  <si>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</si>
  <si>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</si>
  <si>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</si>
  <si>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</si>
  <si>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</si>
  <si>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</si>
  <si>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</si>
  <si>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</si>
  <si>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</si>
  <si>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</si>
  <si>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</si>
  <si>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</si>
  <si>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</si>
  <si>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</si>
  <si>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</si>
  <si>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</si>
  <si>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</si>
  <si>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</si>
  <si>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</si>
  <si>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</si>
  <si>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</si>
  <si>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</si>
  <si>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</si>
  <si>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</si>
  <si>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</si>
  <si>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</si>
  <si>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</si>
  <si>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</si>
  <si>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</si>
  <si>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</si>
  <si>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</si>
  <si>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</si>
  <si>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</si>
  <si>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</si>
  <si>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</si>
  <si>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</si>
  <si>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</si>
  <si>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</si>
  <si>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</si>
  <si>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</si>
  <si>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</si>
  <si>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</si>
  <si>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</si>
  <si>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</si>
  <si>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</si>
  <si>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</si>
  <si>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</si>
  <si>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</si>
  <si>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</si>
  <si>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</si>
  <si>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</si>
  <si>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</si>
  <si>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</si>
  <si>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</si>
  <si>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</si>
  <si>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</si>
  <si>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</si>
  <si>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</si>
  <si>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</si>
  <si>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</si>
  <si>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</si>
  <si>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</si>
  <si>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</si>
  <si>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</si>
  <si>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</si>
  <si>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</si>
  <si>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</si>
  <si>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</si>
  <si>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</si>
  <si>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</si>
  <si>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</si>
  <si>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</si>
  <si>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</si>
  <si>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</si>
  <si>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</si>
  <si>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</si>
  <si>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</si>
  <si>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</si>
  <si>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</si>
  <si>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</si>
  <si>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</si>
  <si>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</si>
  <si>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</si>
  <si>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</si>
  <si>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</si>
  <si>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</si>
  <si>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</si>
  <si>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</si>
  <si>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</si>
  <si>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</si>
  <si>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</si>
  <si>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</si>
  <si>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</si>
  <si>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</si>
  <si>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</si>
  <si>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</si>
  <si>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</si>
  <si>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</si>
  <si>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</si>
  <si>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</si>
  <si>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</si>
  <si>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</si>
  <si>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</si>
  <si>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</si>
  <si>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</si>
  <si>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</si>
  <si>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</si>
  <si>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</si>
  <si>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</si>
  <si>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</si>
  <si>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</si>
  <si>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</si>
  <si>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</si>
  <si>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</si>
  <si>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</si>
  <si>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</si>
  <si>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</si>
  <si>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</si>
  <si>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</si>
  <si>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</si>
  <si>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</si>
  <si>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</si>
  <si>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</si>
  <si>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</si>
  <si>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</si>
  <si>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</si>
  <si>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</si>
  <si>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</si>
  <si>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</si>
  <si>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</si>
  <si>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</si>
  <si>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</si>
  <si>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</si>
  <si>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</si>
  <si>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</si>
  <si>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</si>
  <si>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</si>
  <si>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</si>
  <si>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</si>
  <si>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</si>
  <si>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</si>
  <si>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</si>
  <si>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</si>
  <si>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</si>
  <si>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</si>
  <si>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</si>
  <si>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</si>
  <si>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</si>
  <si>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</si>
  <si>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</si>
  <si>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</si>
  <si>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</si>
  <si>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</si>
  <si>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</si>
  <si>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</si>
  <si>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</si>
  <si>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</si>
  <si>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</si>
  <si>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</si>
  <si>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</si>
  <si>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</si>
  <si>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</si>
  <si>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</si>
  <si>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</si>
  <si>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</si>
  <si>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</si>
  <si>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</si>
  <si>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</si>
  <si>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</si>
  <si>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</si>
  <si>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</si>
  <si>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</si>
  <si>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</si>
  <si>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</si>
  <si>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</si>
  <si>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</si>
  <si>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</si>
  <si>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</si>
  <si>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</si>
  <si>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</si>
  <si>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</si>
  <si>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</si>
  <si>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</si>
  <si>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</si>
  <si>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</si>
  <si>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</si>
  <si>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</si>
  <si>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</si>
  <si>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</si>
  <si>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</si>
  <si>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</si>
  <si>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</si>
  <si>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</si>
  <si>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</si>
  <si>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</si>
  <si>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</si>
  <si>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</si>
  <si>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</si>
  <si>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</si>
  <si>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</si>
  <si>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</si>
  <si>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</si>
  <si>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</si>
  <si>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</si>
  <si>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</si>
  <si>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</si>
  <si>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</si>
  <si>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</si>
  <si>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</si>
  <si>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</si>
  <si>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</si>
  <si>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</si>
  <si>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</si>
  <si>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</si>
  <si>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</si>
  <si>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</si>
  <si>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</si>
  <si>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</si>
  <si>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</si>
  <si>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</si>
  <si>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</si>
  <si>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</si>
  <si>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</si>
  <si>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</si>
  <si>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</si>
  <si>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</si>
  <si>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</si>
  <si>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</si>
  <si>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</si>
  <si>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</si>
  <si>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</si>
  <si>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</si>
  <si>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</si>
  <si>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</si>
  <si>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</si>
  <si>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</si>
  <si>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</si>
  <si>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</si>
  <si>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</si>
  <si>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</si>
  <si>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</si>
  <si>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</si>
  <si>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</si>
  <si>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</si>
  <si>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</si>
  <si>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</si>
  <si>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</si>
  <si>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</si>
  <si>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</si>
  <si>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</si>
  <si>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</si>
  <si>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</si>
  <si>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</si>
  <si>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</si>
  <si>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</si>
  <si>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</si>
  <si>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</si>
  <si>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</si>
  <si>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</si>
  <si>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</si>
  <si>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</si>
  <si>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</si>
  <si>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</si>
  <si>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</si>
  <si>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</si>
  <si>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</si>
  <si>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</si>
  <si>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</si>
  <si>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</si>
  <si>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</si>
  <si>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</si>
  <si>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</si>
  <si>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</si>
  <si>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</si>
  <si>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</si>
  <si>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</si>
  <si>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</si>
  <si>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</si>
  <si>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</si>
  <si>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</si>
  <si>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</si>
  <si>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</si>
  <si>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</si>
  <si>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</si>
  <si>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</si>
  <si>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</si>
  <si>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</si>
  <si>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</si>
  <si>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</si>
  <si>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</si>
  <si>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</si>
  <si>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</si>
  <si>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</si>
  <si>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</si>
  <si>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</si>
  <si>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</si>
  <si>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</si>
  <si>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</si>
  <si>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</si>
  <si>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</si>
  <si>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</si>
  <si>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</si>
  <si>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</si>
  <si>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</si>
  <si>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</si>
  <si>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</si>
  <si>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</si>
  <si>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</si>
  <si>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</si>
  <si>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</si>
  <si>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</si>
  <si>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</si>
  <si>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</si>
  <si>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</si>
  <si>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</si>
  <si>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</si>
  <si>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</si>
  <si>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</si>
  <si>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</si>
  <si>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</si>
  <si>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</si>
  <si>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</si>
  <si>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</si>
  <si>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</si>
  <si>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</si>
  <si>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</si>
  <si>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</si>
  <si>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</si>
  <si>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</si>
  <si>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</si>
  <si>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</si>
  <si>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</si>
  <si>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</si>
  <si>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</si>
  <si>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</si>
  <si>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</si>
  <si>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</si>
  <si>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</si>
  <si>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</si>
  <si>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</si>
  <si>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</si>
  <si>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</si>
  <si>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</si>
  <si>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</si>
  <si>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</si>
  <si>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</si>
  <si>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</si>
  <si>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</si>
  <si>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</si>
  <si>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</si>
  <si>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</si>
  <si>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</si>
  <si>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</si>
  <si>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</si>
  <si>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</si>
  <si>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</si>
  <si>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</si>
  <si>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</si>
  <si>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</si>
  <si>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</si>
  <si>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</si>
  <si>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</si>
  <si>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</si>
  <si>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</si>
  <si>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</si>
  <si>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</si>
  <si>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</si>
  <si>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</si>
  <si>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</si>
  <si>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</si>
  <si>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</si>
  <si>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</si>
  <si>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</si>
  <si>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</si>
  <si>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</si>
  <si>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</si>
  <si>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</si>
  <si>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</si>
  <si>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</si>
  <si>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</si>
  <si>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</si>
  <si>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</si>
  <si>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</si>
  <si>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</si>
  <si>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</si>
  <si>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</si>
  <si>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</si>
  <si>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</si>
  <si>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</si>
  <si>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</si>
  <si>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</si>
  <si>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</si>
  <si>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</si>
  <si>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</si>
  <si>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</si>
  <si>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</si>
  <si>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</si>
  <si>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</si>
  <si>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</si>
  <si>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</si>
  <si>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</si>
  <si>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</si>
  <si>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</si>
  <si>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</si>
  <si>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</si>
  <si>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</si>
  <si>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</si>
  <si>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</si>
  <si>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</si>
  <si>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</si>
  <si>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</si>
  <si>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</si>
  <si>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</si>
  <si>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</si>
  <si>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</si>
  <si>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</si>
  <si>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</si>
  <si>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</si>
  <si>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</si>
  <si>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</si>
  <si>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</si>
  <si>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</si>
  <si>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</si>
  <si>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</si>
  <si>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</si>
  <si>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</si>
  <si>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</si>
  <si>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</si>
  <si>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</si>
  <si>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</si>
  <si>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</si>
  <si>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</si>
  <si>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</si>
  <si>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</si>
  <si>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</si>
  <si>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</si>
  <si>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</si>
  <si>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</si>
  <si>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</si>
  <si>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</si>
  <si>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</si>
  <si>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</si>
  <si>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</si>
  <si>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</si>
  <si>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</si>
  <si>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</si>
  <si>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</si>
  <si>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</si>
  <si>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</si>
  <si>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</si>
  <si>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</si>
  <si>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</si>
  <si>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</si>
  <si>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</si>
  <si>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</si>
  <si>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</si>
  <si>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</si>
  <si>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</si>
  <si>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</si>
  <si>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</si>
  <si>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</si>
  <si>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</si>
  <si>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</si>
  <si>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</si>
  <si>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</si>
  <si>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</si>
  <si>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</si>
  <si>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</si>
  <si>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</si>
  <si>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</si>
  <si>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</si>
  <si>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</si>
  <si>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</si>
  <si>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</si>
  <si>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</si>
  <si>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</si>
  <si>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</si>
  <si>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</si>
  <si>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</si>
  <si>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</si>
  <si>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</si>
  <si>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</si>
  <si>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</si>
  <si>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</si>
  <si>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</si>
  <si>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</si>
  <si>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</si>
  <si>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</si>
  <si>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</si>
  <si>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</si>
  <si>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</si>
  <si>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</si>
  <si>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</si>
  <si>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</si>
  <si>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</si>
  <si>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</si>
  <si>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</si>
  <si>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</si>
  <si>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</si>
  <si>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</si>
  <si>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</si>
  <si>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</si>
  <si>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</si>
  <si>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</si>
  <si>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</si>
  <si>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</si>
  <si>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</si>
  <si>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</si>
  <si>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</si>
  <si>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</si>
  <si>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</si>
  <si>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</si>
  <si>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</si>
  <si>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</si>
  <si>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</si>
  <si>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</si>
  <si>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</si>
  <si>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</si>
  <si>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</si>
  <si>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</si>
  <si>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</si>
  <si>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</si>
  <si>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</si>
  <si>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</si>
  <si>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</si>
  <si>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</si>
  <si>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</si>
  <si>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</si>
  <si>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</si>
  <si>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</si>
  <si>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</si>
  <si>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</si>
  <si>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</si>
  <si>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</si>
  <si>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</si>
  <si>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</si>
  <si>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</si>
  <si>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</si>
  <si>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</si>
  <si>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</si>
  <si>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</si>
  <si>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</si>
  <si>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</si>
  <si>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</si>
  <si>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</si>
  <si>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</si>
  <si>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</si>
  <si>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</si>
  <si>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</si>
  <si>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</si>
  <si>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</si>
  <si>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</si>
  <si>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</si>
  <si>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</si>
  <si>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</si>
  <si>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</si>
  <si>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</si>
  <si>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</si>
  <si>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</si>
  <si>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</si>
  <si>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</si>
  <si>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</si>
  <si>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</si>
  <si>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</si>
  <si>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</si>
  <si>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</si>
  <si>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</si>
  <si>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</si>
  <si>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</si>
  <si>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</si>
  <si>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</si>
  <si>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</si>
  <si>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</si>
  <si>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</si>
  <si>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</si>
  <si>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</si>
  <si>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</si>
  <si>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</si>
  <si>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</si>
  <si>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</si>
  <si>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</si>
  <si>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</si>
  <si>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</si>
  <si>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</si>
  <si>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</si>
  <si>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</si>
  <si>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</si>
  <si>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</si>
  <si>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</si>
  <si>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</si>
  <si>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</si>
  <si>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</si>
  <si>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</si>
  <si>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</si>
  <si>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</si>
  <si>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</si>
  <si>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</si>
  <si>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</si>
  <si>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</si>
  <si>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</si>
  <si>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</si>
  <si>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</si>
  <si>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</si>
  <si>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</si>
  <si>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</si>
  <si>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</si>
  <si>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</si>
  <si>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</si>
  <si>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</si>
  <si>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</si>
  <si>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</si>
  <si>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</si>
  <si>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</si>
  <si>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</si>
  <si>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</si>
  <si>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</si>
  <si>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</si>
  <si>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</si>
  <si>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</si>
  <si>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</si>
  <si>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</si>
  <si>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</si>
  <si>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</si>
  <si>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</si>
  <si>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</si>
  <si>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</si>
  <si>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</si>
  <si>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</si>
  <si>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</si>
  <si>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</si>
  <si>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</si>
  <si>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</si>
  <si>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</si>
  <si>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</si>
  <si>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</si>
  <si>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</si>
  <si>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</si>
  <si>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</si>
  <si>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</si>
  <si>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</si>
  <si>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</si>
  <si>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</si>
  <si>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</si>
  <si>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</si>
  <si>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</si>
  <si>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</si>
  <si>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</si>
  <si>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</si>
  <si>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</si>
  <si>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</si>
  <si>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</si>
  <si>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</si>
  <si>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</si>
  <si>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</si>
  <si>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</si>
  <si>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</si>
  <si>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</si>
  <si>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</si>
  <si>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</si>
  <si>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</si>
  <si>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</si>
  <si>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</si>
  <si>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</si>
  <si>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</si>
  <si>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</si>
  <si>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</si>
  <si>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</si>
  <si>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</si>
  <si>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</si>
  <si>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</si>
  <si>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</si>
  <si>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</si>
  <si>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</si>
  <si>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</si>
  <si>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</si>
  <si>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</si>
  <si>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</si>
  <si>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</si>
  <si>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</si>
  <si>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</si>
  <si>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</si>
  <si>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</si>
  <si>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</si>
  <si>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</si>
  <si>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</si>
  <si>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</si>
  <si>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</si>
  <si>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</si>
  <si>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</si>
  <si>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</si>
  <si>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</si>
  <si>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</si>
  <si>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</si>
  <si>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</si>
  <si>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</si>
  <si>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</si>
  <si>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</si>
  <si>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</si>
  <si>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</si>
  <si>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</si>
  <si>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</si>
  <si>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</si>
  <si>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</si>
  <si>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</si>
  <si>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</si>
  <si>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</si>
  <si>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</si>
  <si>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</si>
  <si>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</si>
  <si>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</si>
  <si>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</si>
  <si>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</si>
  <si>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</si>
  <si>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</si>
  <si>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</si>
  <si>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</si>
  <si>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</si>
  <si>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</si>
  <si>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</si>
  <si>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</si>
  <si>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</si>
  <si>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</si>
  <si>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</si>
  <si>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</si>
  <si>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</si>
  <si>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</si>
  <si>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</si>
  <si>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</si>
  <si>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</si>
  <si>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</si>
  <si>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</si>
  <si>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</si>
  <si>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</si>
  <si>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</si>
  <si>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</si>
  <si>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</si>
  <si>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</si>
  <si>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</si>
  <si>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</si>
  <si>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</si>
  <si>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</si>
  <si>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</si>
  <si>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</si>
  <si>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</si>
  <si>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</si>
  <si>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</si>
  <si>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</si>
  <si>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</si>
  <si>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</si>
  <si>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</si>
  <si>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</si>
  <si>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</si>
  <si>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</si>
  <si>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</si>
  <si>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</si>
  <si>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</si>
  <si>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</si>
  <si>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</si>
  <si>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</si>
  <si>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</si>
  <si>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</si>
  <si>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</si>
  <si>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</si>
  <si>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</si>
  <si>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</si>
  <si>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</si>
  <si>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</si>
  <si>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</si>
  <si>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</si>
  <si>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</si>
  <si>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</si>
  <si>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</si>
  <si>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</si>
  <si>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</si>
  <si>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</si>
  <si>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</si>
  <si>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</si>
  <si>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</si>
  <si>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</si>
  <si>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</si>
  <si>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</si>
  <si>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</si>
  <si>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</si>
  <si>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</si>
  <si>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</si>
  <si>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</si>
  <si>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</si>
  <si>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</si>
  <si>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</si>
  <si>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</si>
  <si>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</si>
  <si>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</si>
  <si>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</si>
  <si>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</si>
  <si>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</si>
  <si>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</si>
  <si>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</si>
  <si>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</si>
  <si>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</si>
  <si>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</si>
  <si>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</si>
  <si>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</si>
  <si>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</si>
  <si>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</si>
  <si>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</si>
  <si>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</si>
  <si>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</si>
  <si>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</si>
  <si>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</si>
  <si>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</si>
  <si>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</si>
  <si>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</si>
  <si>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</si>
  <si>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</si>
  <si>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</si>
  <si>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</si>
  <si>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</si>
  <si>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</si>
  <si>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</si>
  <si>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</si>
  <si>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</si>
  <si>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</si>
  <si>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</si>
  <si>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</si>
  <si>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</si>
  <si>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</si>
  <si>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</si>
  <si>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</si>
  <si>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</si>
  <si>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</si>
  <si>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</si>
  <si>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</si>
  <si>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</si>
  <si>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</si>
  <si>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</si>
  <si>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</si>
  <si>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</si>
  <si>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</si>
  <si>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</si>
  <si>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</si>
  <si>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</si>
  <si>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</si>
  <si>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</si>
  <si>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</si>
  <si>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</si>
  <si>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</si>
  <si>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</si>
  <si>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</si>
  <si>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</si>
  <si>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</si>
  <si>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</si>
  <si>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</si>
  <si>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</si>
  <si>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</si>
  <si>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</si>
  <si>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</si>
  <si>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</si>
  <si>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</si>
  <si>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</si>
  <si>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</si>
  <si>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</si>
  <si>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</si>
  <si>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</si>
  <si>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</si>
  <si>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</si>
  <si>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</si>
  <si>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</si>
  <si>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</si>
  <si>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</si>
  <si>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</si>
  <si>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</si>
  <si>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</si>
  <si>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</si>
  <si>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</si>
  <si>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</si>
  <si>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</si>
  <si>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</si>
  <si>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</si>
  <si>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</si>
  <si>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</si>
  <si>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</si>
  <si>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</si>
  <si>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</si>
  <si>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</si>
  <si>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</si>
  <si>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</si>
  <si>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</si>
  <si>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</si>
  <si>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</si>
  <si>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</si>
  <si>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</si>
  <si>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</si>
  <si>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</si>
  <si>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</si>
  <si>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</si>
  <si>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</si>
  <si>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</si>
  <si>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</si>
  <si>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</si>
  <si>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</si>
  <si>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</si>
  <si>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</si>
  <si>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</si>
  <si>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</si>
  <si>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</si>
  <si>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</si>
  <si>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</si>
  <si>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</si>
  <si>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</si>
  <si>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</si>
  <si>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</si>
  <si>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</si>
  <si>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</si>
  <si>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</si>
  <si>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</si>
  <si>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</si>
  <si>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</si>
  <si>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</si>
  <si>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</si>
  <si>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</si>
  <si>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</si>
  <si>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</si>
  <si>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</si>
  <si>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</si>
  <si>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</si>
  <si>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</si>
  <si>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</si>
  <si>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</si>
  <si>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</si>
  <si>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</si>
  <si>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</si>
  <si>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</si>
  <si>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</si>
  <si>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</si>
  <si>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</si>
  <si>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</si>
  <si>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</si>
  <si>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</si>
  <si>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</si>
  <si>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</si>
  <si>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</si>
  <si>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</si>
  <si>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</si>
  <si>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</si>
  <si>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</si>
  <si>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</si>
  <si>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</si>
  <si>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</si>
  <si>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</si>
  <si>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</si>
  <si>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</si>
  <si>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</si>
  <si>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</si>
  <si>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</si>
  <si>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</si>
  <si>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</si>
  <si>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</si>
  <si>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</si>
  <si>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</si>
  <si>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</si>
  <si>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</si>
  <si>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</si>
  <si>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</si>
  <si>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</si>
  <si>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</si>
  <si>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</si>
  <si>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</si>
  <si>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</si>
  <si>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</si>
  <si>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</si>
  <si>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</si>
  <si>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</si>
  <si>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</si>
  <si>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</si>
  <si>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</si>
  <si>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</si>
  <si>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</si>
  <si>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</si>
  <si>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</si>
  <si>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</si>
  <si>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</si>
  <si>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</si>
  <si>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</si>
  <si>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</si>
  <si>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</si>
  <si>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</si>
  <si>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</si>
  <si>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</si>
  <si>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</si>
  <si>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</si>
  <si>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</si>
  <si>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</si>
  <si>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</si>
  <si>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</si>
  <si>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</si>
  <si>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</si>
  <si>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</si>
  <si>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</si>
  <si>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</si>
  <si>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</si>
  <si>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</si>
  <si>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</si>
  <si>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</si>
  <si>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</si>
  <si>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</si>
  <si>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</si>
  <si>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</si>
  <si>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</si>
  <si>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</si>
  <si>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</si>
  <si>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</si>
  <si>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</si>
  <si>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</si>
  <si>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</si>
  <si>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</si>
  <si>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</si>
  <si>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</si>
  <si>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</si>
  <si>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</si>
  <si>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</si>
  <si>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</si>
  <si>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</si>
  <si>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</si>
  <si>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</si>
  <si>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</si>
  <si>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</si>
  <si>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</si>
  <si>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</si>
  <si>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</si>
  <si>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</si>
  <si>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</si>
  <si>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</si>
  <si>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</si>
  <si>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</si>
  <si>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</si>
  <si>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</si>
  <si>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</si>
  <si>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</si>
  <si>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</si>
  <si>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</si>
  <si>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</si>
  <si>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</si>
  <si>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</si>
  <si>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</si>
  <si>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</si>
  <si>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</si>
  <si>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</si>
  <si>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</si>
  <si>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</si>
  <si>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</si>
  <si>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</si>
  <si>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</si>
  <si>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</si>
  <si>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</si>
  <si>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</si>
  <si>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</si>
  <si>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</si>
  <si>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</si>
  <si>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</si>
  <si>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</si>
  <si>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</si>
  <si>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</si>
  <si>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</si>
  <si>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</si>
  <si>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</si>
  <si>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</si>
  <si>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</si>
  <si>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</si>
  <si>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</si>
  <si>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</si>
  <si>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</si>
  <si>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</si>
  <si>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</si>
  <si>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</si>
  <si>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</si>
  <si>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</si>
  <si>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</si>
  <si>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</si>
  <si>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</si>
  <si>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</si>
  <si>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</si>
  <si>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</si>
  <si>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</si>
  <si>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</si>
  <si>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</si>
  <si>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</si>
  <si>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</si>
  <si>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</si>
  <si>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</si>
  <si>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</si>
  <si>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</si>
  <si>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</si>
  <si>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</si>
  <si>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</si>
  <si>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</si>
  <si>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</si>
  <si>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</si>
  <si>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</si>
  <si>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</si>
  <si>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</si>
  <si>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</si>
  <si>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</si>
  <si>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</si>
  <si>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</si>
  <si>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</si>
  <si>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</si>
  <si>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</si>
  <si>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</si>
  <si>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</si>
  <si>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</si>
  <si>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</si>
  <si>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</si>
  <si>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</si>
  <si>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</si>
  <si>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</si>
  <si>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</si>
  <si>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</si>
  <si>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</si>
  <si>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</si>
  <si>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</si>
  <si>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</si>
  <si>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</si>
  <si>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</si>
  <si>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</si>
  <si>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</si>
  <si>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</si>
  <si>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</si>
  <si>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</si>
  <si>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</si>
  <si>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</si>
  <si>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</si>
  <si>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</si>
  <si>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</si>
  <si>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</si>
  <si>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</si>
  <si>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</si>
  <si>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</si>
  <si>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</si>
  <si>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</si>
  <si>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</si>
  <si>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</si>
  <si>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</si>
  <si>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</si>
  <si>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</si>
  <si>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</si>
  <si>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</si>
  <si>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</si>
  <si>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</si>
  <si>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</si>
  <si>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</si>
  <si>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</si>
  <si>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</si>
  <si>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</si>
  <si>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</si>
  <si>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</si>
  <si>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</si>
  <si>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</si>
  <si>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</si>
  <si>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</si>
  <si>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</si>
  <si>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</si>
  <si>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</si>
  <si>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</si>
  <si>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</si>
  <si>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</si>
  <si>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</si>
  <si>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</si>
  <si>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</si>
  <si>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</si>
  <si>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</si>
  <si>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</si>
  <si>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</si>
  <si>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</si>
  <si>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</si>
  <si>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</si>
  <si>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</si>
  <si>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</si>
  <si>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</si>
  <si>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</si>
  <si>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</si>
  <si>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</si>
  <si>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</si>
  <si>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</si>
  <si>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</si>
  <si>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</si>
  <si>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</si>
  <si>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</si>
  <si>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</si>
  <si>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</si>
  <si>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</si>
  <si>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</si>
  <si>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</si>
  <si>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</si>
  <si>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</si>
  <si>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</si>
  <si>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</si>
  <si>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</si>
  <si>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</si>
  <si>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</si>
  <si>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</si>
  <si>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</si>
  <si>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</si>
  <si>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</si>
  <si>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</si>
  <si>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</si>
  <si>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</si>
  <si>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</si>
  <si>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</si>
  <si>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</si>
  <si>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</si>
  <si>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</si>
  <si>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</si>
  <si>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</si>
  <si>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</si>
  <si>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</si>
  <si>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</si>
  <si>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</si>
  <si>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</si>
  <si>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</si>
  <si>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</si>
  <si>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</si>
  <si>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</si>
  <si>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</si>
  <si>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</si>
  <si>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</si>
  <si>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</si>
  <si>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</si>
  <si>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</si>
  <si>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</si>
  <si>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</si>
  <si>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</si>
  <si>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</si>
  <si>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</si>
  <si>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</si>
  <si>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</si>
  <si>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</si>
  <si>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</si>
  <si>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</si>
  <si>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</si>
  <si>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</si>
  <si>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</si>
  <si>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</si>
  <si>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</si>
  <si>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</si>
  <si>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</si>
  <si>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</si>
  <si>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</si>
  <si>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</si>
  <si>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</si>
  <si>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</si>
  <si>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</si>
  <si>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</si>
  <si>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</si>
  <si>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</si>
  <si>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</si>
  <si>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</si>
  <si>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</si>
  <si>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</si>
  <si>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</si>
  <si>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</si>
  <si>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</si>
  <si>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</si>
  <si>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</si>
  <si>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</si>
  <si>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</si>
  <si>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</si>
  <si>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</si>
  <si>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</si>
  <si>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</si>
  <si>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</si>
  <si>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</si>
  <si>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</si>
  <si>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</si>
  <si>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</si>
  <si>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</si>
  <si>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</si>
  <si>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</si>
  <si>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</si>
  <si>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</si>
  <si>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</si>
  <si>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</si>
  <si>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</si>
  <si>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</si>
  <si>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</si>
  <si>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</si>
  <si>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</si>
  <si>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</si>
  <si>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</si>
  <si>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</si>
  <si>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</si>
  <si>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</si>
  <si>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</si>
  <si>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</si>
  <si>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</si>
  <si>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</si>
  <si>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</si>
  <si>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</si>
  <si>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</si>
  <si>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</si>
  <si>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</si>
  <si>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</si>
  <si>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</si>
  <si>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</si>
  <si>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</si>
  <si>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</si>
  <si>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</si>
  <si>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</si>
  <si>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</si>
  <si>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</si>
  <si>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</si>
  <si>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</si>
  <si>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</si>
  <si>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</si>
  <si>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</si>
  <si>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</si>
  <si>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</si>
  <si>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</si>
  <si>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</si>
  <si>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</si>
  <si>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</si>
  <si>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</si>
  <si>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</si>
  <si>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</si>
  <si>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</si>
  <si>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</si>
  <si>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</si>
  <si>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</si>
  <si>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</si>
  <si>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</si>
  <si>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</si>
  <si>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</si>
  <si>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</si>
  <si>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</si>
  <si>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</si>
  <si>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</si>
  <si>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</si>
  <si>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</si>
  <si>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</si>
  <si>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</si>
  <si>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</si>
  <si>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</si>
  <si>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</si>
  <si>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</si>
  <si>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</si>
  <si>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</si>
  <si>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</si>
  <si>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</si>
  <si>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</si>
  <si>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</si>
  <si>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</si>
  <si>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</si>
  <si>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</si>
  <si>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</si>
  <si>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</si>
  <si>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</si>
  <si>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</si>
  <si>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</si>
  <si>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</si>
  <si>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</si>
  <si>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</si>
  <si>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</si>
  <si>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</si>
  <si>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</si>
  <si>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</si>
  <si>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</si>
  <si>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</si>
  <si>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</si>
  <si>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</si>
  <si>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</si>
  <si>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</si>
  <si>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</si>
  <si>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</si>
  <si>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</si>
  <si>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</si>
  <si>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</si>
  <si>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</si>
  <si>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</si>
  <si>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</si>
  <si>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</si>
  <si>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</si>
  <si>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</si>
  <si>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</si>
  <si>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</si>
  <si>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</si>
  <si>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</si>
  <si>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</si>
  <si>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</si>
  <si>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</si>
  <si>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</si>
  <si>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</si>
  <si>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</si>
  <si>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</si>
  <si>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</si>
  <si>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</si>
  <si>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</si>
  <si>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</si>
  <si>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</si>
  <si>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</si>
  <si>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</si>
  <si>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</si>
  <si>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</si>
  <si>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</si>
  <si>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</si>
  <si>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</si>
  <si>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</si>
  <si>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</si>
  <si>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</si>
  <si>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</si>
  <si>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</si>
  <si>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</si>
  <si>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</si>
  <si>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</si>
  <si>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</si>
  <si>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</si>
  <si>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</si>
  <si>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</si>
  <si>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</si>
  <si>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</si>
  <si>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</si>
  <si>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</si>
  <si>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</si>
  <si>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</si>
  <si>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</si>
  <si>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</si>
  <si>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</si>
  <si>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</si>
  <si>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</si>
  <si>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</si>
  <si>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</si>
  <si>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</si>
  <si>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</si>
  <si>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</si>
  <si>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</si>
  <si>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</si>
  <si>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</si>
  <si>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</si>
  <si>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</si>
  <si>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</si>
  <si>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</si>
  <si>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</si>
  <si>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</si>
  <si>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</si>
  <si>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</si>
  <si>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</si>
  <si>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</si>
  <si>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</si>
  <si>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</si>
  <si>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</si>
  <si>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</si>
  <si>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</si>
  <si>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</si>
  <si>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</si>
  <si>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</si>
  <si>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</si>
  <si>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</si>
  <si>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</si>
  <si>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</si>
  <si>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</si>
  <si>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</si>
  <si>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</si>
  <si>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</si>
  <si>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</si>
  <si>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</si>
  <si>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</si>
  <si>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</si>
  <si>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</si>
  <si>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</si>
  <si>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</si>
  <si>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</si>
  <si>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</si>
  <si>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</si>
  <si>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</si>
  <si>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</si>
  <si>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</si>
  <si>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</si>
  <si>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</si>
  <si>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</si>
  <si>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</si>
  <si>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</si>
  <si>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</si>
  <si>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</si>
  <si>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</si>
  <si>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</si>
  <si>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</si>
  <si>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</si>
  <si>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</si>
  <si>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</si>
  <si>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</si>
  <si>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</si>
  <si>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</si>
  <si>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</si>
  <si>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</si>
  <si>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</si>
  <si>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</si>
  <si>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</si>
  <si>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</si>
  <si>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</si>
  <si>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</si>
  <si>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</si>
  <si>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</si>
  <si>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</si>
  <si>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</si>
  <si>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</si>
  <si>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</si>
  <si>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</si>
  <si>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</si>
  <si>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</si>
  <si>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</si>
  <si>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</si>
  <si>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</si>
  <si>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</si>
  <si>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</si>
  <si>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</si>
  <si>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</si>
  <si>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</si>
  <si>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</si>
  <si>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</si>
  <si>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</si>
  <si>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</si>
  <si>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</si>
  <si>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</si>
  <si>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</si>
  <si>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</si>
  <si>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</si>
  <si>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</si>
  <si>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</si>
  <si>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</si>
  <si>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</si>
  <si>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</si>
  <si>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</si>
  <si>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</si>
  <si>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</si>
  <si>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</si>
  <si>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</si>
  <si>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</si>
  <si>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</si>
  <si>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</si>
  <si>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</si>
  <si>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</si>
  <si>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</si>
  <si>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</si>
  <si>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</si>
  <si>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</si>
  <si>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</si>
  <si>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</si>
  <si>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</si>
  <si>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</si>
  <si>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</si>
  <si>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</si>
  <si>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</si>
  <si>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</si>
  <si>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</si>
  <si>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</si>
  <si>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</si>
  <si>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</si>
  <si>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</si>
  <si>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</si>
  <si>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</si>
  <si>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</si>
  <si>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</si>
  <si>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</si>
  <si>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</si>
  <si>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</si>
  <si>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</si>
  <si>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</si>
  <si>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</si>
  <si>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</si>
  <si>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</si>
  <si>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</si>
  <si>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</si>
  <si>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</si>
  <si>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</si>
  <si>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</si>
  <si>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</si>
  <si>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</si>
  <si>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</si>
  <si>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</si>
  <si>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</si>
  <si>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</si>
  <si>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</si>
  <si>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</si>
  <si>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</si>
  <si>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</si>
  <si>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</si>
  <si>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</si>
  <si>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</si>
  <si>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</si>
  <si>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</si>
  <si>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</si>
  <si>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</si>
  <si>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</si>
  <si>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</si>
  <si>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</si>
  <si>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</si>
  <si>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</si>
  <si>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</si>
  <si>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</si>
  <si>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</si>
  <si>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</si>
  <si>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</si>
  <si>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</si>
  <si>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</si>
  <si>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</si>
  <si>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</si>
  <si>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</si>
  <si>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</si>
  <si>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</si>
  <si>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</si>
  <si>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</si>
  <si>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</si>
  <si>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</si>
  <si>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</si>
  <si>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</si>
  <si>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</si>
  <si>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</si>
  <si>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</si>
  <si>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</si>
  <si>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</si>
  <si>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</si>
  <si>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</si>
  <si>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</si>
  <si>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</si>
  <si>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</si>
  <si>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</si>
  <si>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</si>
  <si>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</si>
  <si>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</si>
  <si>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</si>
  <si>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</si>
  <si>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</si>
  <si>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</si>
  <si>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</si>
  <si>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</si>
  <si>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</si>
  <si>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</si>
  <si>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</si>
  <si>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</si>
  <si>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</si>
  <si>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</si>
  <si>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</si>
  <si>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</si>
  <si>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</si>
  <si>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</si>
  <si>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</si>
  <si>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</si>
  <si>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</si>
  <si>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</si>
  <si>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</si>
  <si>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</si>
  <si>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</si>
  <si>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</si>
  <si>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</si>
  <si>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</si>
  <si>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</si>
  <si>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</si>
  <si>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</si>
  <si>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</si>
  <si>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</si>
  <si>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</si>
  <si>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</si>
  <si>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</si>
  <si>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</si>
  <si>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</si>
  <si>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</si>
  <si>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</si>
  <si>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</si>
  <si>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</si>
  <si>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</si>
  <si>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</si>
  <si>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</si>
  <si>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</si>
  <si>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</si>
  <si>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</si>
  <si>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</si>
  <si>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</si>
  <si>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</si>
  <si>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</si>
  <si>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</si>
  <si>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</si>
  <si>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</si>
  <si>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</si>
  <si>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</si>
  <si>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</si>
  <si>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</si>
  <si>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</si>
  <si>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</si>
  <si>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</si>
  <si>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</si>
  <si>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</si>
  <si>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</si>
  <si>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</si>
  <si>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</si>
  <si>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</si>
  <si>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</si>
  <si>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</si>
  <si>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</si>
  <si>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</si>
  <si>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</si>
  <si>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</si>
  <si>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</si>
  <si>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</si>
  <si>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</si>
  <si>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</si>
  <si>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</si>
  <si>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</si>
  <si>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</si>
  <si>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</si>
  <si>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</si>
  <si>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</si>
  <si>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</si>
  <si>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</si>
  <si>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</si>
  <si>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</si>
  <si>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</si>
  <si>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</si>
  <si>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</si>
  <si>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</si>
  <si>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</si>
  <si>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</si>
  <si>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</si>
  <si>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</si>
  <si>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</si>
  <si>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</si>
  <si>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</si>
  <si>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</si>
  <si>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</si>
  <si>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</si>
  <si>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</si>
  <si>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</si>
  <si>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</si>
  <si>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</si>
  <si>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</si>
  <si>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</si>
  <si>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</si>
  <si>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</si>
  <si>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</si>
  <si>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</si>
  <si>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</si>
  <si>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</si>
  <si>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</si>
  <si>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</si>
  <si>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</si>
  <si>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</si>
  <si>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</si>
  <si>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</si>
  <si>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</si>
  <si>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</si>
  <si>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</si>
  <si>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</si>
  <si>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</si>
  <si>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</si>
  <si>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</si>
  <si>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</si>
  <si>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</si>
  <si>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</si>
  <si>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</si>
  <si>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</si>
  <si>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</si>
  <si>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</si>
  <si>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</si>
  <si>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</si>
  <si>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</si>
  <si>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</si>
  <si>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</si>
  <si>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</si>
  <si>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</si>
  <si>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</si>
  <si>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</si>
  <si>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</si>
  <si>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</si>
  <si>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</si>
  <si>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</si>
  <si>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</si>
  <si>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</si>
  <si>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</si>
  <si>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</si>
  <si>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</si>
  <si>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</si>
  <si>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</si>
  <si>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</si>
  <si>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</si>
  <si>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</si>
  <si>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</si>
  <si>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</si>
  <si>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</si>
  <si>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</si>
  <si>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</si>
  <si>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</si>
  <si>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</si>
  <si>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</si>
  <si>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</si>
  <si>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</si>
  <si>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</si>
  <si>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</si>
  <si>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</si>
  <si>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</si>
  <si>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</si>
  <si>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</si>
  <si>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</si>
  <si>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</si>
  <si>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</si>
  <si>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</si>
  <si>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</si>
  <si>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</si>
  <si>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</si>
  <si>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</si>
  <si>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</si>
  <si>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</si>
  <si>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</si>
  <si>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</si>
  <si>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</si>
  <si>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</si>
  <si>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</si>
  <si>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</si>
  <si>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</si>
  <si>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</si>
  <si>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</si>
  <si>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</si>
  <si>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</si>
  <si>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</si>
  <si>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</si>
  <si>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</si>
  <si>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</si>
  <si>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</si>
  <si>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</si>
  <si>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</si>
  <si>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</si>
  <si>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</si>
  <si>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</si>
  <si>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</si>
  <si>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</si>
  <si>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</si>
  <si>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</si>
  <si>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</si>
  <si>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</si>
  <si>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</si>
  <si>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</si>
  <si>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</si>
  <si>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</si>
  <si>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</si>
  <si>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</si>
  <si>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</si>
  <si>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</si>
  <si>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</si>
  <si>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</si>
  <si>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</si>
  <si>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</si>
  <si>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</si>
  <si>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</si>
  <si>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</si>
  <si>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</si>
  <si>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</si>
  <si>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</si>
  <si>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</si>
  <si>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</si>
  <si>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</si>
  <si>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</si>
  <si>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</si>
  <si>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</si>
  <si>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</si>
  <si>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</si>
  <si>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</si>
  <si>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</si>
  <si>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</si>
  <si>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</si>
  <si>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</si>
  <si>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</si>
  <si>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</si>
  <si>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</si>
  <si>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</si>
  <si>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</si>
  <si>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</si>
  <si>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</si>
  <si>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</si>
  <si>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</si>
  <si>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</si>
  <si>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</si>
  <si>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</si>
  <si>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</si>
  <si>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</si>
  <si>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</si>
  <si>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</si>
  <si>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</si>
  <si>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</si>
  <si>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</si>
  <si>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</si>
  <si>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</si>
  <si>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</si>
  <si>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</si>
  <si>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</si>
  <si>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</si>
  <si>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</si>
  <si>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</si>
  <si>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</si>
  <si>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</si>
  <si>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</si>
  <si>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</si>
  <si>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</si>
  <si>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</si>
  <si>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</si>
  <si>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</si>
  <si>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</si>
  <si>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</si>
  <si>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</si>
  <si>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</si>
  <si>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</si>
  <si>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</si>
  <si>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</si>
  <si>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</si>
  <si>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</si>
  <si>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</si>
  <si>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</si>
  <si>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</si>
  <si>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</si>
  <si>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</si>
  <si>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</si>
  <si>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</si>
  <si>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</si>
  <si>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</si>
  <si>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</si>
  <si>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</si>
  <si>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</si>
  <si>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</si>
  <si>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</si>
  <si>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</si>
  <si>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</si>
  <si>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</si>
  <si>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</si>
  <si>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</si>
  <si>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</si>
  <si>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</si>
  <si>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</si>
  <si>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</si>
  <si>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</si>
  <si>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</si>
  <si>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</si>
  <si>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</si>
  <si>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</si>
  <si>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</si>
  <si>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</si>
  <si>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</si>
  <si>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</si>
  <si>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</si>
  <si>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</si>
  <si>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</si>
  <si>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</si>
  <si>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</si>
  <si>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</si>
  <si>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</si>
  <si>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</si>
  <si>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</si>
  <si>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</si>
  <si>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</si>
  <si>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</si>
  <si>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</si>
  <si>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</si>
  <si>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</si>
  <si>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</si>
  <si>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</si>
  <si>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</si>
  <si>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</si>
  <si>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</si>
  <si>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</si>
  <si>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</si>
  <si>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</si>
  <si>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</si>
  <si>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</si>
  <si>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</si>
  <si>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</si>
  <si>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</si>
  <si>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</si>
  <si>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</si>
  <si>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</si>
  <si>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</si>
  <si>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</si>
  <si>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</si>
  <si>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</si>
  <si>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</si>
  <si>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</si>
  <si>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</si>
  <si>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</si>
  <si>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</si>
  <si>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</si>
  <si>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</si>
  <si>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</si>
  <si>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</si>
  <si>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</si>
  <si>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</si>
  <si>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</si>
  <si>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</si>
  <si>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</si>
  <si>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</si>
  <si>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</si>
  <si>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</si>
  <si>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</si>
  <si>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</si>
  <si>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</si>
  <si>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</si>
  <si>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</si>
  <si>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</si>
  <si>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</si>
  <si>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</si>
  <si>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</si>
  <si>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</si>
  <si>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</si>
  <si>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</si>
  <si>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</si>
  <si>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</si>
  <si>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</si>
  <si>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</si>
  <si>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</si>
  <si>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</si>
  <si>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</si>
  <si>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</si>
  <si>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</si>
  <si>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</si>
  <si>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</si>
  <si>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</si>
  <si>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</si>
  <si>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</si>
  <si>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</si>
  <si>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</si>
  <si>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</si>
  <si>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</si>
  <si>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</si>
  <si>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</si>
  <si>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</si>
  <si>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</si>
  <si>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</si>
  <si>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</si>
  <si>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</si>
  <si>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</si>
  <si>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</si>
  <si>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</si>
  <si>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</si>
  <si>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</si>
  <si>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</si>
  <si>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</si>
  <si>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</si>
  <si>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</si>
  <si>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</si>
  <si>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</si>
  <si>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</si>
  <si>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</si>
  <si>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</si>
  <si>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</si>
  <si>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</si>
  <si>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</si>
  <si>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</si>
  <si>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</si>
  <si>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</si>
  <si>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</si>
  <si>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</si>
  <si>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</si>
  <si>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</si>
  <si>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</si>
  <si>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</si>
  <si>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</si>
  <si>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</si>
  <si>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</si>
  <si>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</si>
  <si>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</si>
  <si>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</si>
  <si>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</si>
  <si>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</si>
  <si>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</si>
  <si>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</si>
  <si>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</si>
  <si>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</si>
  <si>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</si>
  <si>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</si>
  <si>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</si>
  <si>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</si>
  <si>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</si>
  <si>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</si>
  <si>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</si>
  <si>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</si>
  <si>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</si>
  <si>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</si>
  <si>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</si>
  <si>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</si>
  <si>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</si>
  <si>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</si>
  <si>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</si>
  <si>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</si>
  <si>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</si>
  <si>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</si>
  <si>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</si>
  <si>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</si>
  <si>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</si>
  <si>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</si>
  <si>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</si>
  <si>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</si>
  <si>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</si>
  <si>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</si>
  <si>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</si>
  <si>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</si>
  <si>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</si>
  <si>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</si>
  <si>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</si>
  <si>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</si>
  <si>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</si>
  <si>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</si>
  <si>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</si>
  <si>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</si>
  <si>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</si>
  <si>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</si>
  <si>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</si>
  <si>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</si>
  <si>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</si>
  <si>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</si>
  <si>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</si>
  <si>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</si>
  <si>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</si>
  <si>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</si>
  <si>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</si>
  <si>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</si>
  <si>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</si>
  <si>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</si>
  <si>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</si>
  <si>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</si>
  <si>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</si>
  <si>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</si>
  <si>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</si>
  <si>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</si>
  <si>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</si>
  <si>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</si>
  <si>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</si>
  <si>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</si>
  <si>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</si>
  <si>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</si>
  <si>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</si>
  <si>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</si>
  <si>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</si>
  <si>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</si>
  <si>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</si>
  <si>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</si>
  <si>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</si>
  <si>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</si>
  <si>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</si>
  <si>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</si>
  <si>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</si>
  <si>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</si>
  <si>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</si>
  <si>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</si>
  <si>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</si>
  <si>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</si>
  <si>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</si>
  <si>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</si>
  <si>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</si>
  <si>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</si>
  <si>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</si>
  <si>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</si>
  <si>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</si>
  <si>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</si>
  <si>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</si>
  <si>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</si>
  <si>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</si>
  <si>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</si>
  <si>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</si>
  <si>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</si>
  <si>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</si>
  <si>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</si>
  <si>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</si>
  <si>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</si>
  <si>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</si>
  <si>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</si>
  <si>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</si>
  <si>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</si>
  <si>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</si>
  <si>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</si>
  <si>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</si>
  <si>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</si>
  <si>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</si>
  <si>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</si>
  <si>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</si>
  <si>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</si>
  <si>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</si>
  <si>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</si>
  <si>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</si>
  <si>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</si>
  <si>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</si>
  <si>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</si>
  <si>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</si>
  <si>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</si>
  <si>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</si>
  <si>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</si>
  <si>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</si>
  <si>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</si>
  <si>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</si>
  <si>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</si>
  <si>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</si>
  <si>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</si>
  <si>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</si>
  <si>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</si>
  <si>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</si>
  <si>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</si>
  <si>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</si>
  <si>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</si>
  <si>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</si>
  <si>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</si>
  <si>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</si>
  <si>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</si>
  <si>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</si>
  <si>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</si>
  <si>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</si>
  <si>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</si>
  <si>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</si>
  <si>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</si>
  <si>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</si>
  <si>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</si>
  <si>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</si>
  <si>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</si>
  <si>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</si>
  <si>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</si>
  <si>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</si>
  <si>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</si>
  <si>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</si>
  <si>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</si>
  <si>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</si>
  <si>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</si>
  <si>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</si>
  <si>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</si>
  <si>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</si>
  <si>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</si>
  <si>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</si>
  <si>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</si>
  <si>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</si>
  <si>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</si>
  <si>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</si>
  <si>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</si>
  <si>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</si>
  <si>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</si>
  <si>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</si>
  <si>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</si>
  <si>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</si>
  <si>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</si>
  <si>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</si>
  <si>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</si>
  <si>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</si>
  <si>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</si>
  <si>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</si>
  <si>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</si>
  <si>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</si>
  <si>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</si>
  <si>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</si>
  <si>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</si>
  <si>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</si>
  <si>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</si>
  <si>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</si>
  <si>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</si>
  <si>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</si>
  <si>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</si>
  <si>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</si>
  <si>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</si>
  <si>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</si>
  <si>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</si>
  <si>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</si>
  <si>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</si>
  <si>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</si>
  <si>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</si>
  <si>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</si>
  <si>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</si>
  <si>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</si>
  <si>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</si>
  <si>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</si>
  <si>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</si>
  <si>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</si>
  <si>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</si>
  <si>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</si>
  <si>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</si>
  <si>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</si>
  <si>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</si>
  <si>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</si>
  <si>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</si>
  <si>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</si>
  <si>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</si>
  <si>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</si>
  <si>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</si>
  <si>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</si>
  <si>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</si>
  <si>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</si>
  <si>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</si>
  <si>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</si>
  <si>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</si>
  <si>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</si>
  <si>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</si>
  <si>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</si>
  <si>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</si>
  <si>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</si>
  <si>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</si>
  <si>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</si>
  <si>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</si>
  <si>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</si>
  <si>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</si>
  <si>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</si>
  <si>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</si>
  <si>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</si>
  <si>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</si>
  <si>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</si>
  <si>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</si>
  <si>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</si>
  <si>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</si>
  <si>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</si>
  <si>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</si>
  <si>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</si>
  <si>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</si>
  <si>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</si>
  <si>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</si>
  <si>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</si>
  <si>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</si>
  <si>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</si>
  <si>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</si>
  <si>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</si>
  <si>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</si>
  <si>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</si>
  <si>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</si>
  <si>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</si>
  <si>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</si>
  <si>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</si>
  <si>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</si>
  <si>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</si>
  <si>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</si>
  <si>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</si>
  <si>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</si>
  <si>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</si>
  <si>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</si>
  <si>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</si>
  <si>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</si>
  <si>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</si>
  <si>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</si>
  <si>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</si>
  <si>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</si>
  <si>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</si>
  <si>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</si>
  <si>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</si>
  <si>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</si>
  <si>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</si>
  <si>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</si>
  <si>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</si>
  <si>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</si>
  <si>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</si>
  <si>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</si>
  <si>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</si>
  <si>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</si>
  <si>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</si>
  <si>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</si>
  <si>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</si>
  <si>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</si>
  <si>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</si>
  <si>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</si>
  <si>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</si>
  <si>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</si>
  <si>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</si>
  <si>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</si>
  <si>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</si>
  <si>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</si>
  <si>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</si>
  <si>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</si>
  <si>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</si>
  <si>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</si>
  <si>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</si>
  <si>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</si>
  <si>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</si>
  <si>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</si>
  <si>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</si>
  <si>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</si>
  <si>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</si>
  <si>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</si>
  <si>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</si>
  <si>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</si>
  <si>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</si>
  <si>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</si>
  <si>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</si>
  <si>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</si>
  <si>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</si>
  <si>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</si>
  <si>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</si>
  <si>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</si>
  <si>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</si>
  <si>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</si>
  <si>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</si>
  <si>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</si>
  <si>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</si>
  <si>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</si>
  <si>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</si>
  <si>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</si>
  <si>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</si>
  <si>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</si>
  <si>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</si>
  <si>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</si>
  <si>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</si>
  <si>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</si>
  <si>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</si>
  <si>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</si>
  <si>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</si>
  <si>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</si>
  <si>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</si>
  <si>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</si>
  <si>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</si>
  <si>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</si>
  <si>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</si>
  <si>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</si>
  <si>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</si>
  <si>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</si>
  <si>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</si>
  <si>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</si>
  <si>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</si>
  <si>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</si>
  <si>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</si>
  <si>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</si>
  <si>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</si>
  <si>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</si>
  <si>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</si>
  <si>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</si>
  <si>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</si>
  <si>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</si>
  <si>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</si>
  <si>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</si>
  <si>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</si>
  <si>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</si>
  <si>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</si>
  <si>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</si>
  <si>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</si>
  <si>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</si>
  <si>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</si>
  <si>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</si>
  <si>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</si>
  <si>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</si>
  <si>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</si>
  <si>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</si>
  <si>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</si>
  <si>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</si>
  <si>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</si>
  <si>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</si>
  <si>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</si>
  <si>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</si>
  <si>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</si>
  <si>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</si>
  <si>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</si>
  <si>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</si>
  <si>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</si>
  <si>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</si>
  <si>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</si>
  <si>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</si>
  <si>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</si>
  <si>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</si>
  <si>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</si>
  <si>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</si>
  <si>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</si>
  <si>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</si>
  <si>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</si>
  <si>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</si>
  <si>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</si>
  <si>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</si>
  <si>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</si>
  <si>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</si>
  <si>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</si>
  <si>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</si>
  <si>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</si>
  <si>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</si>
  <si>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</si>
  <si>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</si>
  <si>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</si>
  <si>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</si>
  <si>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</si>
  <si>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</si>
  <si>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</si>
  <si>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</si>
  <si>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</si>
  <si>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</si>
  <si>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</si>
  <si>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</si>
  <si>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</si>
  <si>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</si>
  <si>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</si>
  <si>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</si>
  <si>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</si>
  <si>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</si>
  <si>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</si>
  <si>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</si>
  <si>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</si>
  <si>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</si>
  <si>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</si>
  <si>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</si>
  <si>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</si>
  <si>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</si>
  <si>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</si>
  <si>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</si>
  <si>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</si>
  <si>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</si>
  <si>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</si>
  <si>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</si>
  <si>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</si>
  <si>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</si>
  <si>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</si>
  <si>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</si>
  <si>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</si>
  <si>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</si>
  <si>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</si>
  <si>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</si>
  <si>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</si>
  <si>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</si>
  <si>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</si>
  <si>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</si>
  <si>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</si>
  <si>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</si>
  <si>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</si>
  <si>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</si>
  <si>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</si>
  <si>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</si>
  <si>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</si>
  <si>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</si>
  <si>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</si>
  <si>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</si>
  <si>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</si>
  <si>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</si>
  <si>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</si>
  <si>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</si>
  <si>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</si>
  <si>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</si>
  <si>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</si>
  <si>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</si>
  <si>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</si>
  <si>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</si>
  <si>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</si>
  <si>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</si>
  <si>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</si>
  <si>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</si>
  <si>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</si>
  <si>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</si>
  <si>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</si>
  <si>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</si>
  <si>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</si>
  <si>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</si>
  <si>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</si>
  <si>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</si>
  <si>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</si>
  <si>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</si>
  <si>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</si>
  <si>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</si>
  <si>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</si>
  <si>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</si>
  <si>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</si>
  <si>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</si>
  <si>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</si>
  <si>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</si>
  <si>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</si>
  <si>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</si>
  <si>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</si>
  <si>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</si>
  <si>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</si>
  <si>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</si>
  <si>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</si>
  <si>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</si>
  <si>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</si>
  <si>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</si>
  <si>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</si>
  <si>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</si>
  <si>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</si>
  <si>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</si>
  <si>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</si>
  <si>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</si>
  <si>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</si>
  <si>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</si>
  <si>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</si>
  <si>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</si>
  <si>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</si>
  <si>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</si>
  <si>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</si>
  <si>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</si>
  <si>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</si>
  <si>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</si>
  <si>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</si>
  <si>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</si>
  <si>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</si>
  <si>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</si>
  <si>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</si>
  <si>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</si>
  <si>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</si>
  <si>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</si>
  <si>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</si>
  <si>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</si>
  <si>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</si>
  <si>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</si>
  <si>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</si>
  <si>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</si>
  <si>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</si>
  <si>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</si>
  <si>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</si>
  <si>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</si>
  <si>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</si>
  <si>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</si>
  <si>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</si>
  <si>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</si>
  <si>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</si>
  <si>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</si>
  <si>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</si>
  <si>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</si>
  <si>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</si>
  <si>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</si>
  <si>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</si>
  <si>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</si>
  <si>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</si>
  <si>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</si>
  <si>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</si>
  <si>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</si>
  <si>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</si>
  <si>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</si>
  <si>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</si>
  <si>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</si>
  <si>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</si>
  <si>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</si>
  <si>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</si>
  <si>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</si>
  <si>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</si>
  <si>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</si>
  <si>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</si>
  <si>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</si>
  <si>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</si>
  <si>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</si>
  <si>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</si>
  <si>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</si>
  <si>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</si>
  <si>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</si>
  <si>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</si>
  <si>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</si>
  <si>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</si>
  <si>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</si>
  <si>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</si>
  <si>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</si>
  <si>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</si>
  <si>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</si>
  <si>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</si>
  <si>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</si>
  <si>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</si>
  <si>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</si>
  <si>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</si>
  <si>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</si>
  <si>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</si>
  <si>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</si>
  <si>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</si>
  <si>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</si>
  <si>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</si>
  <si>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</si>
  <si>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</si>
  <si>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</si>
  <si>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</si>
  <si>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</si>
  <si>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</si>
  <si>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</si>
  <si>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</si>
  <si>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</si>
  <si>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</si>
  <si>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</si>
  <si>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</si>
  <si>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</si>
  <si>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</si>
  <si>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</si>
  <si>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</si>
  <si>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</si>
  <si>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</si>
  <si>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</si>
  <si>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</si>
  <si>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</si>
  <si>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</si>
  <si>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</si>
  <si>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</si>
  <si>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</si>
  <si>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</si>
  <si>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</si>
  <si>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</si>
  <si>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</si>
  <si>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</si>
  <si>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</si>
  <si>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</si>
  <si>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</si>
  <si>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</si>
  <si>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</si>
  <si>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</si>
  <si>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</si>
  <si>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</si>
  <si>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</si>
  <si>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</si>
  <si>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</si>
  <si>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</si>
  <si>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</si>
  <si>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</si>
  <si>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</si>
  <si>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</si>
  <si>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</si>
  <si>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</si>
  <si>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</si>
  <si>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</si>
  <si>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</si>
  <si>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</si>
  <si>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</si>
  <si>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</si>
  <si>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</si>
  <si>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</si>
  <si>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</si>
  <si>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</si>
  <si>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</si>
  <si>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</si>
  <si>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</si>
  <si>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</si>
  <si>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</si>
  <si>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</si>
  <si>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</si>
  <si>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</si>
  <si>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</si>
  <si>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</si>
  <si>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</si>
  <si>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</si>
  <si>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</si>
  <si>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</si>
  <si>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</si>
  <si>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</si>
  <si>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</si>
  <si>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</si>
  <si>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</si>
  <si>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</si>
  <si>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</si>
  <si>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</si>
  <si>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</si>
  <si>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</si>
  <si>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</si>
  <si>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</si>
  <si>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</si>
  <si>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</si>
  <si>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</si>
  <si>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</si>
  <si>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</si>
  <si>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</si>
  <si>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</si>
  <si>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</si>
  <si>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</si>
  <si>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</si>
  <si>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</si>
  <si>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</si>
  <si>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</si>
  <si>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</si>
  <si>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</si>
  <si>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</si>
  <si>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</si>
  <si>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</si>
  <si>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</si>
  <si>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</si>
  <si>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</si>
  <si>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</si>
  <si>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</si>
  <si>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</si>
  <si>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</si>
  <si>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</si>
  <si>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</si>
  <si>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</si>
  <si>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</si>
  <si>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</si>
  <si>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</si>
  <si>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</si>
  <si>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</si>
  <si>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</si>
  <si>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</si>
  <si>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</si>
  <si>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</si>
  <si>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</si>
  <si>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</si>
  <si>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</si>
  <si>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</si>
  <si>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</si>
  <si>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</si>
  <si>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</si>
  <si>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</si>
  <si>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</si>
  <si>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</si>
  <si>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</si>
  <si>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</si>
  <si>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</si>
  <si>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</si>
  <si>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</si>
  <si>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</si>
  <si>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</si>
  <si>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</si>
  <si>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</si>
  <si>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</si>
  <si>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</si>
  <si>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</si>
  <si>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</si>
  <si>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</si>
  <si>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</si>
  <si>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</si>
  <si>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</si>
  <si>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</si>
  <si>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</si>
  <si>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</si>
  <si>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</si>
  <si>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</si>
  <si>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</si>
  <si>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</si>
  <si>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</si>
  <si>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</si>
  <si>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</si>
  <si>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</si>
  <si>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</si>
  <si>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</si>
  <si>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</si>
  <si>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</si>
  <si>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</si>
  <si>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</si>
  <si>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</si>
  <si>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</si>
  <si>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</si>
  <si>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</si>
  <si>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</si>
  <si>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</si>
  <si>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</si>
  <si>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</si>
  <si>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</si>
  <si>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</si>
  <si>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</si>
  <si>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</si>
  <si>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</si>
  <si>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</si>
  <si>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</si>
  <si>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</si>
  <si>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</si>
  <si>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</si>
  <si>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</si>
  <si>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</si>
  <si>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</si>
  <si>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</si>
  <si>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</si>
  <si>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</si>
  <si>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</si>
  <si>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</si>
  <si>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</si>
  <si>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</si>
  <si>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</si>
  <si>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</si>
  <si>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</si>
  <si>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</si>
  <si>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</si>
  <si>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</si>
  <si>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</si>
  <si>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</si>
  <si>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</si>
  <si>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</si>
  <si>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</si>
  <si>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</si>
  <si>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</si>
  <si>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</si>
  <si>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</si>
  <si>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</si>
  <si>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</si>
  <si>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</si>
  <si>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</si>
  <si>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</si>
  <si>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</si>
  <si>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</si>
  <si>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</si>
  <si>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</si>
  <si>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</si>
  <si>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</si>
  <si>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</si>
  <si>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</si>
  <si>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</si>
  <si>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</si>
  <si>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</si>
  <si>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</si>
  <si>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</si>
  <si>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</si>
  <si>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</si>
  <si>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</si>
  <si>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</si>
  <si>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</si>
  <si>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</si>
  <si>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</si>
  <si>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</si>
  <si>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</si>
  <si>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</si>
  <si>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</si>
  <si>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</si>
  <si>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</si>
  <si>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</si>
  <si>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</si>
  <si>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</si>
  <si>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</si>
  <si>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</si>
  <si>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</si>
  <si>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</si>
  <si>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</si>
  <si>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</si>
  <si>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</si>
  <si>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</si>
  <si>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</si>
  <si>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</si>
  <si>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</si>
  <si>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</si>
  <si>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</si>
  <si>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</si>
  <si>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</si>
  <si>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</si>
  <si>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</si>
  <si>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</si>
  <si>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</si>
  <si>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</si>
  <si>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</si>
  <si>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</si>
  <si>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</si>
  <si>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</si>
  <si>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</si>
  <si>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</si>
  <si>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</si>
  <si>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</si>
  <si>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</si>
  <si>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</si>
  <si>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</si>
  <si>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</si>
  <si>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</si>
  <si>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</si>
  <si>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</si>
  <si>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</si>
  <si>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</si>
  <si>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</si>
  <si>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</si>
  <si>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</si>
  <si>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</si>
  <si>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</si>
  <si>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</si>
  <si>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</si>
  <si>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</si>
  <si>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</si>
  <si>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</si>
  <si>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</si>
  <si>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</si>
  <si>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</si>
  <si>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</si>
  <si>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</si>
  <si>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</si>
  <si>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</si>
  <si>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</si>
  <si>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</si>
  <si>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</si>
  <si>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</si>
  <si>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</si>
  <si>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</si>
  <si>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</si>
  <si>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</si>
  <si>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</si>
  <si>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</si>
  <si>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</si>
  <si>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</si>
  <si>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</si>
  <si>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</si>
  <si>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</si>
  <si>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</si>
  <si>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</si>
  <si>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</si>
  <si>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</si>
  <si>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</si>
  <si>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</si>
  <si>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</si>
  <si>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</si>
  <si>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</si>
  <si>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</si>
  <si>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</si>
  <si>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</si>
  <si>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</si>
  <si>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</si>
  <si>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</si>
  <si>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</si>
  <si>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</si>
  <si>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</si>
  <si>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</si>
  <si>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</si>
  <si>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</si>
  <si>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</si>
  <si>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</si>
  <si>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</si>
  <si>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</si>
  <si>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</si>
  <si>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</si>
  <si>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</si>
  <si>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</si>
  <si>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</si>
  <si>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</si>
  <si>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</si>
  <si>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</si>
  <si>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</si>
  <si>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</si>
  <si>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</si>
  <si>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</si>
  <si>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</si>
  <si>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</si>
  <si>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</si>
  <si>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</si>
  <si>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</si>
  <si>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</si>
  <si>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</si>
  <si>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</si>
  <si>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</si>
  <si>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</si>
  <si>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</si>
  <si>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</si>
  <si>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</si>
  <si>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</si>
  <si>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</si>
  <si>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</si>
  <si>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</si>
  <si>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</si>
  <si>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</si>
  <si>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</si>
  <si>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</si>
  <si>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</si>
  <si>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</si>
  <si>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</si>
  <si>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</si>
  <si>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</si>
  <si>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</si>
  <si>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</si>
  <si>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</si>
  <si>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</si>
  <si>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</si>
  <si>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</si>
  <si>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</si>
  <si>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</si>
  <si>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</si>
  <si>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</si>
  <si>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</si>
  <si>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</si>
  <si>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</si>
  <si>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</si>
  <si>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</si>
  <si>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</si>
  <si>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</si>
  <si>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</si>
  <si>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</si>
  <si>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</si>
  <si>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</si>
  <si>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</si>
  <si>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</si>
  <si>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</si>
  <si>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</si>
  <si>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</si>
  <si>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</si>
  <si>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</si>
  <si>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</si>
  <si>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</si>
  <si>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</si>
  <si>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</si>
  <si>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</si>
  <si>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</si>
  <si>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</si>
  <si>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</si>
  <si>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</si>
  <si>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</si>
  <si>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</si>
  <si>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</si>
  <si>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</si>
  <si>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</si>
  <si>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</si>
  <si>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</si>
  <si>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</si>
  <si>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</si>
  <si>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</si>
  <si>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</si>
  <si>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</si>
  <si>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</si>
  <si>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</si>
  <si>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</si>
  <si>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</si>
  <si>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</si>
  <si>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</si>
  <si>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</si>
  <si>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</si>
  <si>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</si>
  <si>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</si>
  <si>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</si>
  <si>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</si>
  <si>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</si>
  <si>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</si>
  <si>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</si>
  <si>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</si>
  <si>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</si>
  <si>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</si>
  <si>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</si>
  <si>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</si>
  <si>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</si>
  <si>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</si>
  <si>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</si>
  <si>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</si>
  <si>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</si>
  <si>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</si>
  <si>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</si>
  <si>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</si>
  <si>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</si>
  <si>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</si>
  <si>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</si>
  <si>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</si>
  <si>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</si>
  <si>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</si>
  <si>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</si>
  <si>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</si>
  <si>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</si>
  <si>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</si>
  <si>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</si>
  <si>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</si>
  <si>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</si>
  <si>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</si>
  <si>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</si>
  <si>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</si>
  <si>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</si>
  <si>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</si>
  <si>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</si>
  <si>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</si>
  <si>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</si>
  <si>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</si>
  <si>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</si>
  <si>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</si>
  <si>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</si>
  <si>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</si>
  <si>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</si>
  <si>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</si>
  <si>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</si>
  <si>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</si>
  <si>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</si>
  <si>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</si>
  <si>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</si>
  <si>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</si>
  <si>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</si>
  <si>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</si>
  <si>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</si>
  <si>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</si>
  <si>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</si>
  <si>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</si>
  <si>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</si>
  <si>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</si>
  <si>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</si>
  <si>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</si>
  <si>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</si>
  <si>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</si>
  <si>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</si>
  <si>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</si>
  <si>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</si>
  <si>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</si>
  <si>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</si>
  <si>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</si>
  <si>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</si>
  <si>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</si>
  <si>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</si>
  <si>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</si>
  <si>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</si>
  <si>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</si>
  <si>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</si>
  <si>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</si>
  <si>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</si>
  <si>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</si>
  <si>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</si>
  <si>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</si>
  <si>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</si>
  <si>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</si>
  <si>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</si>
  <si>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</si>
  <si>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</si>
  <si>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</si>
  <si>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</si>
  <si>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</si>
  <si>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</si>
  <si>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</si>
  <si>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</si>
  <si>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</si>
  <si>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</si>
  <si>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</si>
  <si>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</si>
  <si>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</si>
  <si>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</si>
  <si>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</si>
  <si>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</si>
  <si>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</si>
  <si>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</si>
  <si>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</si>
  <si>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</si>
  <si>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</si>
  <si>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</si>
  <si>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</si>
  <si>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</si>
  <si>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</si>
  <si>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</si>
  <si>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</si>
  <si>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</si>
  <si>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</si>
  <si>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</si>
  <si>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</si>
  <si>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</si>
  <si>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</si>
  <si>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</si>
  <si>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</si>
  <si>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</si>
  <si>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</si>
  <si>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</si>
  <si>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</si>
  <si>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</si>
  <si>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</si>
  <si>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</si>
  <si>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</si>
  <si>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</si>
  <si>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</si>
  <si>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</si>
  <si>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</si>
  <si>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</si>
  <si>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</si>
  <si>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</si>
  <si>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</si>
  <si>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</si>
  <si>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</si>
  <si>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</si>
  <si>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</si>
  <si>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</si>
  <si>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</si>
  <si>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</si>
  <si>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</si>
  <si>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</si>
  <si>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</si>
  <si>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</si>
  <si>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</si>
  <si>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</si>
  <si>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</si>
  <si>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</si>
  <si>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</si>
  <si>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</si>
  <si>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</si>
  <si>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</si>
  <si>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</si>
  <si>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</si>
  <si>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</si>
  <si>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</si>
  <si>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</si>
  <si>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</si>
  <si>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</si>
  <si>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</si>
  <si>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</si>
  <si>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</si>
  <si>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</si>
  <si>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</si>
  <si>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</si>
  <si>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</si>
  <si>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</si>
  <si>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</si>
  <si>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</si>
  <si>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</si>
  <si>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</si>
  <si>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</si>
  <si>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</si>
  <si>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</si>
  <si>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</si>
  <si>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</si>
  <si>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</si>
  <si>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</si>
  <si>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</si>
  <si>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</si>
  <si>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</si>
  <si>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</si>
  <si>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</si>
  <si>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</si>
  <si>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</si>
  <si>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</si>
  <si>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</si>
  <si>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</si>
  <si>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</si>
  <si>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</si>
  <si>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</si>
  <si>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</si>
  <si>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</si>
  <si>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</si>
  <si>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</si>
  <si>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</si>
  <si>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</si>
  <si>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</si>
  <si>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</si>
  <si>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</si>
  <si>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</si>
  <si>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</si>
  <si>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</si>
  <si>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</si>
  <si>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</si>
  <si>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</si>
  <si>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</si>
  <si>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</si>
  <si>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</si>
  <si>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</si>
  <si>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</si>
  <si>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</si>
  <si>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</si>
  <si>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</si>
  <si>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</si>
  <si>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</si>
  <si>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</si>
  <si>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</si>
  <si>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</si>
  <si>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</si>
  <si>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</si>
  <si>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</si>
  <si>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</si>
  <si>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</si>
  <si>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</si>
  <si>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</si>
  <si>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</si>
  <si>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</si>
  <si>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</si>
  <si>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</si>
  <si>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</si>
  <si>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</si>
  <si>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</si>
  <si>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</si>
  <si>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</si>
  <si>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</si>
  <si>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</si>
  <si>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</si>
  <si>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</si>
  <si>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</si>
  <si>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</si>
  <si>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</si>
  <si>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</si>
  <si>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</si>
  <si>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</si>
  <si>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</si>
  <si>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</si>
  <si>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</si>
  <si>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</si>
  <si>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</si>
  <si>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</si>
  <si>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</si>
  <si>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</si>
  <si>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</si>
  <si>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</si>
  <si>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</si>
  <si>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</si>
  <si>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</si>
  <si>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</si>
  <si>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</si>
  <si>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</si>
  <si>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</si>
  <si>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</si>
  <si>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</si>
  <si>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</si>
  <si>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</si>
  <si>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</si>
  <si>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</si>
  <si>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</si>
  <si>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</si>
  <si>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</si>
  <si>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</si>
  <si>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</si>
  <si>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</si>
  <si>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</si>
  <si>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</si>
  <si>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</si>
  <si>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</si>
  <si>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</si>
  <si>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</si>
  <si>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</si>
  <si>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</si>
  <si>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</si>
  <si>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</si>
  <si>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</si>
  <si>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</si>
  <si>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</si>
  <si>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</si>
  <si>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</si>
  <si>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</si>
  <si>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</si>
  <si>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</si>
  <si>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</si>
  <si>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</si>
  <si>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</si>
  <si>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</si>
  <si>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</si>
  <si>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</si>
  <si>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</si>
  <si>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</si>
  <si>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</si>
  <si>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</si>
  <si>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</si>
  <si>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</si>
  <si>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</si>
  <si>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</si>
  <si>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</si>
  <si>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</si>
  <si>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</si>
  <si>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</si>
  <si>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</si>
  <si>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</si>
  <si>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</si>
  <si>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</si>
  <si>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</si>
  <si>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</si>
  <si>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</si>
  <si>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</si>
  <si>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</si>
  <si>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</si>
  <si>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</si>
  <si>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</si>
  <si>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</si>
  <si>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</si>
  <si>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</si>
  <si>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</si>
  <si>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</si>
  <si>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</si>
  <si>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</si>
  <si>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</si>
  <si>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</si>
  <si>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</si>
  <si>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</si>
  <si>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</si>
  <si>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</si>
  <si>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</si>
  <si>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</si>
  <si>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</si>
  <si>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</si>
  <si>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</si>
  <si>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</si>
  <si>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</si>
  <si>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</si>
  <si>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</si>
  <si>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</si>
  <si>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</si>
  <si>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</si>
  <si>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</si>
  <si>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</si>
  <si>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</si>
  <si>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</si>
  <si>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</si>
  <si>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</si>
  <si>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</si>
  <si>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</si>
  <si>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</si>
  <si>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</si>
  <si>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</si>
  <si>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</si>
  <si>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</si>
  <si>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</si>
  <si>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</si>
  <si>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</si>
  <si>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</si>
  <si>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</si>
  <si>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</si>
  <si>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</si>
  <si>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</si>
  <si>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</si>
  <si>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</si>
  <si>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</si>
  <si>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</si>
  <si>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</si>
  <si>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</si>
  <si>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</si>
  <si>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</si>
  <si>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</si>
  <si>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</si>
  <si>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</si>
  <si>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</si>
  <si>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</si>
  <si>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</si>
  <si>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</si>
  <si>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</si>
  <si>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</si>
  <si>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</si>
  <si>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</si>
  <si>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</si>
  <si>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</si>
  <si>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</si>
  <si>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</si>
  <si>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</si>
  <si>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</si>
  <si>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</si>
  <si>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</si>
  <si>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</si>
  <si>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</si>
  <si>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</si>
  <si>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</si>
  <si>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</si>
  <si>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</si>
  <si>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</si>
  <si>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</si>
  <si>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</si>
  <si>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</si>
  <si>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</si>
  <si>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</si>
  <si>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</si>
  <si>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</si>
  <si>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</si>
  <si>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</si>
  <si>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</si>
  <si>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</si>
  <si>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</si>
  <si>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</si>
  <si>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</si>
  <si>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</si>
  <si>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</si>
  <si>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</si>
  <si>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</si>
  <si>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</si>
  <si>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</si>
  <si>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</si>
  <si>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</si>
  <si>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</si>
  <si>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</si>
  <si>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</si>
  <si>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</si>
  <si>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</si>
  <si>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</si>
  <si>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</si>
  <si>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</si>
  <si>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</si>
  <si>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</si>
  <si>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</si>
  <si>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</si>
  <si>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</si>
  <si>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</si>
  <si>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</si>
  <si>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</si>
  <si>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</si>
  <si>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</si>
  <si>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</si>
  <si>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</si>
  <si>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</si>
  <si>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</si>
  <si>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</si>
  <si>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</si>
  <si>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</si>
  <si>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</si>
  <si>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</si>
  <si>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</si>
  <si>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</si>
  <si>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</si>
  <si>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</si>
  <si>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</si>
  <si>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</si>
  <si>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</si>
  <si>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</si>
  <si>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</si>
  <si>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</si>
  <si>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</si>
  <si>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</si>
  <si>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</si>
  <si>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</si>
  <si>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</si>
  <si>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</si>
  <si>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</si>
  <si>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</si>
  <si>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</si>
  <si>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</si>
  <si>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</si>
  <si>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</si>
  <si>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</si>
  <si>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</si>
  <si>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</si>
  <si>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</si>
  <si>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</si>
  <si>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</si>
  <si>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</si>
  <si>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</si>
  <si>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</si>
  <si>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</si>
  <si>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</si>
  <si>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</si>
  <si>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</si>
  <si>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</si>
  <si>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</si>
  <si>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</si>
  <si>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</si>
  <si>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</si>
  <si>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</si>
  <si>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</si>
  <si>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</si>
  <si>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</si>
  <si>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</si>
  <si>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</si>
  <si>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</si>
  <si>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</si>
  <si>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</si>
  <si>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</si>
  <si>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</si>
  <si>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</si>
  <si>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</si>
  <si>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</si>
  <si>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</si>
  <si>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</si>
  <si>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</si>
  <si>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</si>
  <si>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</si>
  <si>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</si>
  <si>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</si>
  <si>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</si>
  <si>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</si>
  <si>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</si>
  <si>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</si>
  <si>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</si>
  <si>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</si>
  <si>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</si>
  <si>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</si>
  <si>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</si>
  <si>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</si>
  <si>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</si>
  <si>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</si>
  <si>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</si>
  <si>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</si>
  <si>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</si>
  <si>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</si>
  <si>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</si>
  <si>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</si>
  <si>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</si>
  <si>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</si>
  <si>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</si>
  <si>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</si>
  <si>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</si>
  <si>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</si>
  <si>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</si>
  <si>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</si>
  <si>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</si>
  <si>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</si>
  <si>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</si>
  <si>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</si>
  <si>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</si>
  <si>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</si>
  <si>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</si>
  <si>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</si>
  <si>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</si>
  <si>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</si>
  <si>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</si>
  <si>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</si>
  <si>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</si>
  <si>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</si>
  <si>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</si>
  <si>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</si>
  <si>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</si>
  <si>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</si>
  <si>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</si>
  <si>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</si>
  <si>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</si>
  <si>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</si>
  <si>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</si>
  <si>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</si>
  <si>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</si>
  <si>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</si>
  <si>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</si>
  <si>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</si>
  <si>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</si>
  <si>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</si>
  <si>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</si>
  <si>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</si>
  <si>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</si>
  <si>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</si>
  <si>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</si>
  <si>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</si>
  <si>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</si>
  <si>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</si>
  <si>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</si>
  <si>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</si>
  <si>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</si>
  <si>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</si>
  <si>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</si>
  <si>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</si>
  <si>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</si>
  <si>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</si>
  <si>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</si>
  <si>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</si>
  <si>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</si>
  <si>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</si>
  <si>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</si>
  <si>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</si>
  <si>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</si>
  <si>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</si>
  <si>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</si>
  <si>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</si>
  <si>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</si>
  <si>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</si>
  <si>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</si>
  <si>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</si>
  <si>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</si>
  <si>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</si>
  <si>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</si>
  <si>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</si>
  <si>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</si>
  <si>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</si>
  <si>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</si>
  <si>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</si>
  <si>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</si>
  <si>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</si>
  <si>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</si>
  <si>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</si>
  <si>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</si>
  <si>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</si>
  <si>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</si>
  <si>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</si>
  <si>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</si>
  <si>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</si>
  <si>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</si>
  <si>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</si>
  <si>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</si>
  <si>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</si>
  <si>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</si>
  <si>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</si>
  <si>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</si>
  <si>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</si>
  <si>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</si>
  <si>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</si>
  <si>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</si>
  <si>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</si>
  <si>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</si>
  <si>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</si>
  <si>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</si>
  <si>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</si>
  <si>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</si>
  <si>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</si>
  <si>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</si>
  <si>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</si>
  <si>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</si>
  <si>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</si>
  <si>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</si>
  <si>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</si>
  <si>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</si>
  <si>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</si>
  <si>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</si>
  <si>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</si>
  <si>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</si>
  <si>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</si>
  <si>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</si>
  <si>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</si>
  <si>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</si>
  <si>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</si>
  <si>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</si>
  <si>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</si>
  <si>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</si>
  <si>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</si>
  <si>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</si>
  <si>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</si>
  <si>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</si>
  <si>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</si>
  <si>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</si>
  <si>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</si>
  <si>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</si>
  <si>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</si>
  <si>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</si>
  <si>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</si>
  <si>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</si>
  <si>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</si>
  <si>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</si>
  <si>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</si>
  <si>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</si>
  <si>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</si>
  <si>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</si>
  <si>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</si>
  <si>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</si>
  <si>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</si>
  <si>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</si>
  <si>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</si>
  <si>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</si>
  <si>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</si>
  <si>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</si>
  <si>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</si>
  <si>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</si>
  <si>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</si>
  <si>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</si>
  <si>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</si>
  <si>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</si>
  <si>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</si>
  <si>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</si>
  <si>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</si>
  <si>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</si>
  <si>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</si>
  <si>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</si>
  <si>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</si>
  <si>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</si>
  <si>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</si>
  <si>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</si>
  <si>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</si>
  <si>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</si>
  <si>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</si>
  <si>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</si>
  <si>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</si>
  <si>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</si>
  <si>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</si>
  <si>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</si>
  <si>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</si>
  <si>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</si>
  <si>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</si>
  <si>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</si>
  <si>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</si>
  <si>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</si>
  <si>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</si>
  <si>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</si>
  <si>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</si>
  <si>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</si>
  <si>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</si>
  <si>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</si>
  <si>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</si>
  <si>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</si>
  <si>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</si>
  <si>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</si>
  <si>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</si>
  <si>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</si>
  <si>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</si>
  <si>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</si>
  <si>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</si>
  <si>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</si>
  <si>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</si>
  <si>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</si>
  <si>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</si>
  <si>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</si>
  <si>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</si>
  <si>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</si>
  <si>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</si>
  <si>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</si>
  <si>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</si>
  <si>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</si>
  <si>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</si>
  <si>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</si>
  <si>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</si>
  <si>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</si>
  <si>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</si>
  <si>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</si>
  <si>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</si>
  <si>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</si>
  <si>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</si>
  <si>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</si>
  <si>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</si>
  <si>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</si>
  <si>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</si>
  <si>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</si>
  <si>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</si>
  <si>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</si>
  <si>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</si>
  <si>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</si>
  <si>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</si>
  <si>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</si>
  <si>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</si>
  <si>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</si>
  <si>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</si>
  <si>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</si>
  <si>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</si>
  <si>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</si>
  <si>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</si>
  <si>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</si>
  <si>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</si>
  <si>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</si>
  <si>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</si>
  <si>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</si>
  <si>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</si>
  <si>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</si>
  <si>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</si>
  <si>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</si>
  <si>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</si>
  <si>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</si>
  <si>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</si>
  <si>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</si>
  <si>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</si>
  <si>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</si>
  <si>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</si>
  <si>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</si>
  <si>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</si>
  <si>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</si>
  <si>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</si>
  <si>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</si>
  <si>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</si>
  <si>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</si>
  <si>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</si>
  <si>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</si>
  <si>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</si>
  <si>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</si>
  <si>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</si>
  <si>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</si>
  <si>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</si>
  <si>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</si>
  <si>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</si>
  <si>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</si>
  <si>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</si>
  <si>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</si>
  <si>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</si>
  <si>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</si>
  <si>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</si>
  <si>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</si>
  <si>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</si>
  <si>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</si>
  <si>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</si>
  <si>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</si>
  <si>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</si>
  <si>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</si>
  <si>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</si>
  <si>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</si>
  <si>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</si>
  <si>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</si>
  <si>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</si>
  <si>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</si>
  <si>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</si>
  <si>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</si>
  <si>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</si>
  <si>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</si>
  <si>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</si>
  <si>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</si>
  <si>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</si>
  <si>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</si>
  <si>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</si>
  <si>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</si>
  <si>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</si>
  <si>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</si>
  <si>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</si>
  <si>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</si>
  <si>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</si>
  <si>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</si>
  <si>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</si>
  <si>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</si>
  <si>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</si>
  <si>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</si>
  <si>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</si>
  <si>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</si>
  <si>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</si>
  <si>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</si>
  <si>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</si>
  <si>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</si>
  <si>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</si>
  <si>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</si>
  <si>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</si>
  <si>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</si>
  <si>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</si>
  <si>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</si>
  <si>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</si>
  <si>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</si>
  <si>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</si>
  <si>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</si>
  <si>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</si>
  <si>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</si>
  <si>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</si>
  <si>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</si>
  <si>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</si>
  <si>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</si>
  <si>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</si>
  <si>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</si>
  <si>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</si>
  <si>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</si>
  <si>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</si>
  <si>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</si>
  <si>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</si>
  <si>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</si>
  <si>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</si>
  <si>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</si>
  <si>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</si>
  <si>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</si>
  <si>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</si>
  <si>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</si>
  <si>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</si>
  <si>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</si>
  <si>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</si>
  <si>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</si>
  <si>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</si>
  <si>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</si>
  <si>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</si>
  <si>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</si>
  <si>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</si>
  <si>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</si>
  <si>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</si>
  <si>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</si>
  <si>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</si>
  <si>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</si>
  <si>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</si>
  <si>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</si>
  <si>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</si>
  <si>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</si>
  <si>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</si>
  <si>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</si>
  <si>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</si>
  <si>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</si>
  <si>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</si>
  <si>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</si>
  <si>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</si>
  <si>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</si>
  <si>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</si>
  <si>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</si>
  <si>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</si>
  <si>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</si>
  <si>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</si>
  <si>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</si>
  <si>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</si>
  <si>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</si>
  <si>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</si>
  <si>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</si>
  <si>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</si>
  <si>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</si>
  <si>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</si>
  <si>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</si>
  <si>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</si>
  <si>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</si>
  <si>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</si>
  <si>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</si>
  <si>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</si>
  <si>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</si>
  <si>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</si>
  <si>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</si>
  <si>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</si>
  <si>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</si>
  <si>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</si>
  <si>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</si>
  <si>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</si>
  <si>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</si>
  <si>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</si>
  <si>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</si>
  <si>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</si>
  <si>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</si>
  <si>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</si>
  <si>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</si>
  <si>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</si>
  <si>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</si>
  <si>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</si>
  <si>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</si>
  <si>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</si>
  <si>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</si>
  <si>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</si>
  <si>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</si>
  <si>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</si>
  <si>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</si>
  <si>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</si>
  <si>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</si>
  <si>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</si>
  <si>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</si>
  <si>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</si>
  <si>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</si>
  <si>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</si>
  <si>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</si>
  <si>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</si>
  <si>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</si>
  <si>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</si>
  <si>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</si>
  <si>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</si>
  <si>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</si>
  <si>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</si>
  <si>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</si>
  <si>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</si>
  <si>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</si>
  <si>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</si>
  <si>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</si>
  <si>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</si>
  <si>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</si>
  <si>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</si>
  <si>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</si>
  <si>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</si>
  <si>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</si>
  <si>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</si>
  <si>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</si>
  <si>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</si>
  <si>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</si>
  <si>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</si>
  <si>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</si>
  <si>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</si>
  <si>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</si>
  <si>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</si>
  <si>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</si>
  <si>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</si>
  <si>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</si>
  <si>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</si>
  <si>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</si>
  <si>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</si>
  <si>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</si>
  <si>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</si>
  <si>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</si>
  <si>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</si>
  <si>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</si>
  <si>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</si>
  <si>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</si>
  <si>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</si>
  <si>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</si>
  <si>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</si>
  <si>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</si>
  <si>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</si>
  <si>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</si>
  <si>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</si>
  <si>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</si>
  <si>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</si>
  <si>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</si>
  <si>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</si>
  <si>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</si>
  <si>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</si>
  <si>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</si>
  <si>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</si>
  <si>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</si>
  <si>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</si>
  <si>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</si>
  <si>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</si>
  <si>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</si>
  <si>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</si>
  <si>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</si>
  <si>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</si>
  <si>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</si>
  <si>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</si>
  <si>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</si>
  <si>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</si>
  <si>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</si>
  <si>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</si>
  <si>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</si>
  <si>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</si>
  <si>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</si>
  <si>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</si>
  <si>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</si>
  <si>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</si>
  <si>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</si>
  <si>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</si>
  <si>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</si>
  <si>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</si>
  <si>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</si>
  <si>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</si>
  <si>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</si>
  <si>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</si>
  <si>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</si>
  <si>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</si>
  <si>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</si>
  <si>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</si>
  <si>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</si>
  <si>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</si>
  <si>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</si>
  <si>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</si>
  <si>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</si>
  <si>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</si>
  <si>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</si>
  <si>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</si>
  <si>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</si>
  <si>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</si>
  <si>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</si>
  <si>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</si>
  <si>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</si>
  <si>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</si>
  <si>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</si>
  <si>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</si>
  <si>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</si>
  <si>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</si>
  <si>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</si>
  <si>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</si>
  <si>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</si>
  <si>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</si>
  <si>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</si>
  <si>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</si>
  <si>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</si>
  <si>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</si>
  <si>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</si>
  <si>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</si>
  <si>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</si>
  <si>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</si>
  <si>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</si>
  <si>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</si>
  <si>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</si>
  <si>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</si>
  <si>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</si>
  <si>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</si>
  <si>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</si>
  <si>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</si>
  <si>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</si>
  <si>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</si>
  <si>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</si>
  <si>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</si>
  <si>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</si>
  <si>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</si>
  <si>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</si>
  <si>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</si>
  <si>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</si>
  <si>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</si>
  <si>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</si>
  <si>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</si>
  <si>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</si>
  <si>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PCM-20251203-00000464</t>
  </si>
  <si>
    <t xml:space="preserve">EM team need 180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</si>
  <si>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</si>
  <si>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</si>
  <si>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</si>
  <si>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</si>
  <si>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</si>
  <si>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</si>
  <si>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</si>
  <si>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</si>
  <si>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</si>
  <si>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</si>
  <si>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</si>
  <si>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</si>
  <si>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</si>
  <si>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</si>
  <si>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PCM-20251203-00000425</t>
  </si>
  <si>
    <t>EM team on the way: ETA 35 min</t>
  </si>
  <si>
    <t>PCM-20251203-00000458</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</si>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</sst>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5" dataDxfId="154" headerRowBorderDxfId="152" tableBorderDxfId="153" totalsRowBorderDxfId="151">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2" totalsRowShown="0" headerRowDxfId="13" tableBorderDxfId="12">
  <autoFilter ref="A1:L4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331.37458229166805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45994.323008217594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45994.323008217594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45994.323008217594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45994.323008217594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45994.323008217594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45994.323008217594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45994.323008217594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45994.323008217594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45994.323008217594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45994.323008217594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45994.323008217594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45994.323008217594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45994.323008217594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45994.323008217594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45994.323008217594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45994.323008217594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45994.323008217594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45994.323008217594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45994.323008217594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45994.323008217594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45994.323008217594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45994.323008217594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45994.323008217594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45994.323008217594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45994.323008217594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45994.323008217594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45994.323008217594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45994.323008217594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45994.323008217594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45994.323008217594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45994.323008217594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45994.323008217594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45994.323008217594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45994.323008217594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45994.323008217594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45994.323008217594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45994.323008217594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45994.323008217594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45994.323008217594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45994.323008217594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45994.323008217594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45994.323008217594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45994.323008217594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45994.323008217594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45994.323008217594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45994.323008217594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45994.323008217594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45994.323008217594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45994.323008217594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45994.323008217594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45994.323008217594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45994.323008217594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45994.323008217594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45994.323008217594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45994.323008217594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45994.323008217594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45994.323008217594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45994.323008217594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45994.323008217594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45994.323008217594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45994.323008217594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45994.323008217594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45994.323008217594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45994.323008217594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45994.323008217594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45994.323008217594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45994.323008217594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45994.323008217594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45994.323008217594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45994.323008217594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45994.323008217594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45994.323008217594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45994.323008217594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45994.323008217594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45994.323008217594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45994.323008217594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45994.323008217594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45994.323008217594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45994.323008217594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45994.323008217594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45994.323008217594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45994.323008217594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45994.323008217594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45994.323008217594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45994.323008217594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45994.323008217594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45994.323008217594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45994.323008217594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45994.323008217594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45994.323008217594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45994.323008217594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45994.323008217594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45994.323008217594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45994.323008217594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45994.323008217594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45994.323008217594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45994.323008217594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45994.323008217594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45994.323008217594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45994.323008217594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45994.323008217594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45994.323008217594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45994.323008217594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45994.323008217594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45994.323008217594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45994.323008217594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45994.323008217594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45994.323008217594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45994.323008217594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45994.323008217594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45994.323008217594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45994.323008217594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45994.323008217594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45994.323008217594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45994.323008217594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45994.323008217594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45994.323008217594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45994.323008217594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45994.323008217594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45994.323008217594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45994.323008217594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45994.323008217594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45994.323008217594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45994.323008217594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45994.323008217594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45994.323008217594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45994.323008217594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45994.323008217594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45994.323008217594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45994.323008217594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45994.323008217594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45994.323008217594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45994.323008217594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45994.323008217594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45994.323008217594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45994.323008217594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45994.323008217594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45994.323008217594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45994.323008217594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45994.323008217594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45994.323008217594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45994.323008217594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45994.323008217594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45994.323008217594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45994.323008217594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45994.323008217594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45994.323008217594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45994.323008217594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45994.323008217594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45994.323008217594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45994.323008217594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45994.323008217594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45994.323008217594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45994.323008217594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45994.323008217594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45994.323008217594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45994.323008217594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45994.323008217594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45994.323008217594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45994.323008217594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45994.323008217594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45994.323008217594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45994.323008217594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45994.323008217594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45994.323008217594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45994.323008217594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45994.323008217594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45994.323008217594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45994.323008217594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45994.323008217594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45994.323008217594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45994.323008217594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45994.323008217594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45994.323008217594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45994.323008217594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45994.323008217594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45994.323008217594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45994.323008217594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45994.323008217594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45994.323008217594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45994.323008217594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45994.323008217594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45994.323008217594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45994.323008217594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45994.323008217594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45994.323008217594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45994.323008217594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45994.323008217594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45994.323008217594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45994.323008217594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45994.323008217594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45994.323008217594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45994.323008217594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45994.323008217594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45994.323008217594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45994.323008217594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45994.323008217594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45994.323008217594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45994.323008217594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45994.323008217594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45994.323008217594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45994.323008217594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45994.323008217594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45994.323008217594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45994.323008217594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45994.323008217594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DA2C647-AFC7-44DA-8BCD-0228E3BEAFE1}"/>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169.32317037037137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9.9355892361127189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0.35854062499856809</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45994.323008217594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45994.323008217594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45994.323008333333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45994.323008333333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45994.323008333333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45994.323008333333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45994.323008333333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45994.323008333333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45994.323008333333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45994.323008333333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45994.323008333333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45994.323008333333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45994.323008333333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45994.323008333333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45994.323008333333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45994.323008333333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45994.323008333333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45994.323008333333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45994.323008333333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45994.323008333333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45994.323008333333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45994.323008333333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45994.323008333333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45994.323008333333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45994.323008333333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45994.323008333333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45994.323008333333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45994.323008333333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45994.323008333333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45994.323008333333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45994.323008333333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45994.323008333333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45994.323008333333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45994.323008333333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45994.323008333333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45994.323008333333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11115</v>
      </c>
      <c r="E2" s="18" t="s">
        <v>39106</v>
      </c>
      <c r="F2" s="20">
        <v>45994.276666666665</v>
      </c>
      <c r="G2" s="21">
        <f t="shared" ref="G2:G22" ca="1" si="0">IFERROR(NOW()-F2,"-")</f>
        <v>4.6341666668013204E-2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1.3413425927865319E-2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45994.323008333333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45994.323008333333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45994.323008333333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45994.323008333333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45994.323008333333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45994.323008333333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45994.323008333333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45994.323008333333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45994.323008333333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45994.323008333333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45994.323008333333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45994.323008333333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45994.323008333333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45994.323008333333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45994.323008333333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45994.323008333333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45994.323008333333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45994.323008333333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45994.323008333333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45994.323008333333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45994.323008333333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45994.323008333333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45994.323008333333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45994.323008333333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45994.323008333333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45994.323008333333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45994.323008333333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45994.323008333333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45994.323008333333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45994.323008333333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45994.323008333333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45994.323008333333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45994.323008333333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45994.323008333333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45994.323008333333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45994.323008333333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45994.323008333333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45994.323008333333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45994.323008333333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45994.323008333333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45994.323008333333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45994.323008333333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45994.323008333333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45994.323008333333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45994.323008333333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45994.323008333333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45994.323008333333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45994.323008333333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45994.323008333333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45994.323008333333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45994.323008333333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45994.323008333333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45994.323008333333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45994.323008333333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45994.323008333333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45994.323008333333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45994.323008333333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45994.323008333333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45994.323008333333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45994.323008333333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45994.323008333333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45994.323008333333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45994.323008333333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45994.323008333333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45994.323008333333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45994.323008333333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45994.323008333333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45994.323008333333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45994.323008333333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45994.323008333333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45994.323008333333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45994.323008333333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45994.323008333333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45994.323008333333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45994.323008333333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45994.323008333333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45994.323008333333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45994.323008333333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45994.323008333333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45994.323008333333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45994.323008333333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45994.323008333333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45994.323008333333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45994.323008333333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45994.323008333333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45994.323008333333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45994.323008333333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45994.323008333333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45994.323008333333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45994.323008333333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45994.323008333333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45994.323008333333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45994.323008333333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45994.323008333333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45994.323008333333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45994.323008333333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45994.323008333333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45994.323008333333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45994.323008333333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45994.323008333333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45994.323008333333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45994.323008333333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45994.323008333333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45994.323008333333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45994.323008333333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45994.323008333333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45994.323008333333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45994.323008333333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45994.323008333333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45994.323008333333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45994.323008333333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45994.323008333333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45994.323008333333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45994.323008333333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45994.323008333333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45994.323008333333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45994.323008333333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45994.323008333333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45994.323008333333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45994.323008333333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45994.323008333333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45994.323008333333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45994.323008333333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45994.323008333333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45994.323008333333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45994.323008333333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45994.323008333333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45994.323008333333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45994.323008333333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45994.323008333333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45994.323008333333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45994.323008333333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45994.323008333333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45994.323008333333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45994.323008333333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45994.323008333333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45994.323008333333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45994.323008333333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45994.323008333333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45994.323008333333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45994.323008333333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45994.323008333333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45994.323008333333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45994.323008333333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45994.323008333333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45994.323008333333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45994.323008333333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45994.323008333333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45994.323008333333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45994.323008333333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45994.323008333333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45994.323008333333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45994.323008333333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45994.323008333333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45994.323008333333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45994.323008333333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45994.323008333333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45994.323008333333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45994.323008333333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45994.323008333333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45994.323008333333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45994.323008333333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45994.323008333333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45994.323008333333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45994.323008333333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45994.323008333333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45994.323008333333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45994.323008333333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45994.323008333333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45994.323008333333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45994.323008333333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45994.323008333333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45994.323008333333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45994.323008333333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45994.323008333333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45994.323008333333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45994.323008333333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45994.323008333333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45994.323008333333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45994.323008333333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45994.323008333333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45994.323008333333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45994.323008333333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45994.323008333333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45994.323008333333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45994.323008333333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45994.323008333333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45994.323008333333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45994.323008333333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45994.323008333333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45994.323008333333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45994.323008333333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45994.323008333333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45994.323008333333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45994.323008333333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45994.323008333333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45994.323008333333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45994.323008333333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45994.323008333333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45994.323008333333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45994.323008333333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45994.323008333333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45994.323008333333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45994.323008333333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45994.323008333333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45994.323008333333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45994.323008333333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45994.323008333333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45994.323008333333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45994.323008333333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45994.323008333333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45994.323008333333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45994.323008333333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45994.323008333333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45994.323008333333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45994.323008333333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45994.323008333333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45994.323008333333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45994.323008333333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45994.323008333333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45994.323008333333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45994.323008333333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45994.323008333333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45994.323008333333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45994.323008333333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45994.323008333333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45994.323008333333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45994.323008333333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45994.323008333333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45994.323008333333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45994.323008333333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45994.323008333333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45994.323008333333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45994.323008333333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45994.323008333333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45994.323008333333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45994.323008333333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45994.323008333333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45994.323008333333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45994.323008333333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45994.323008333333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45994.323008333333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45994.323008333333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45994.323008333333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45994.323008333333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45994.323008333333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45994.323008333333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45994.323008333333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45994.323008333333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45994.323008333333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45994.323008333333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45994.323008333333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45994.323008333333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45994.323008333333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45994.323008333333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45994.323008333333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45994.323008333333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45994.323008333333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45994.323008333333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45994.323008333333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45994.323008333333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45994.323008333333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45994.323008333333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45994.323008333333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45994.323008333333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45994.323008333333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45994.323008333333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45994.323008333333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45994.323008333333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45994.323008333333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45994.323008333333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45994.323008333333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45994.323008333333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45994.323008333333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45994.323008333333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45994.323008333333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45994.323008333333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45994.323008333333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45994.323008333333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45994.323008333333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45994.323008333333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45994.323008333333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45994.323008333333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45994.323008333333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45994.323008333333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45994.323008333333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45994.323008333333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45994.323008333333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45994.323008333333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45994.323008333333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45994.323008333333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45994.323008333333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45994.323008333333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45994.323008333333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45994.323008333333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45994.323008333333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45994.323008333333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45994.323008333333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45994.323008333333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45994.323008333333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45994.323008333333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45994.323008333333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45994.323008333333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45994.323008333333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45994.323008333333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45994.323008333333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45994.323008333333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45994.323008333333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45994.323008333333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45994.323008333333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45994.323008333333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45994.323008333333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45994.323008333333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45994.323008333333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45994.323008333333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45994.323008333333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45994.323008333333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45994.323008333333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45994.323008333333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45994.323008333333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45994.323008333333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45994.323008333333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45994.323008333333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45994.323008333333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45994.323008333333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45994.323008333333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45994.323008333333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45994.323008333333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45994.323008333333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45994.323008333333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45994.323008333333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45994.323008333333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45994.323008333333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45994.323008333333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45994.323008333333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45994.323008333333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45994.323008333333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45994.323008333333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45994.323008333333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45994.323008333333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45994.323008333333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45994.323008333333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45994.323008333333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45994.323008333333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45994.323008333333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45994.323008333333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45994.323008333333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45994.323008333333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45994.323008333333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45994.323008333333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45994.323008333333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45994.323008333333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45994.323008333333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45994.323008333333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45994.323008333333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45994.323008333333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45994.323008333333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45994.323008333333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45994.323008333333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45994.323008333333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45994.323008333333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45994.323008333333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45994.323008333333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45994.323008333333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45994.323008333333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45994.323008333333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45994.323008333333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45994.323008333333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45994.323008333333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45994.323008333333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45994.323008333333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45994.323008333333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45994.323008333333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45994.323008333333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45994.323008333333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45994.323008333333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45994.323008333333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45994.323008333333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45994.323008333333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45994.323008333333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45994.323008333333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45994.323008333333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45994.323008333333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45994.323008333333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45994.323008333333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45994.323008333333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45994.323008333333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45994.323008333333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45994.323008333333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45994.323008333333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45994.323008333333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45994.323008333333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45994.323008333333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45994.323008333333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45994.323008333333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45994.323008333333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45994.323008333333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45994.323008333333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45994.323008333333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45994.323008333333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45994.323008333333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45994.323008333333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45994.323008333333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45994.323008333333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45994.323008333333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45994.323008333333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45994.323008333333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45994.323008333333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45994.323008333333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45994.323008333333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45994.323008333333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45994.323008333333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45994.323008333333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45994.323008333333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45994.323008333333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45994.323008333333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45994.323008333333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45994.323008333333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45994.323008333333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45994.323008333333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45994.323008333333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45994.323008333333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45994.323008333333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45994.323008333333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45994.323008333333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45994.323008333333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45994.323008333333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45994.323008333333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45994.323008333333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45994.323008333333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45994.323008333333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45994.323008333333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45994.323008333333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45994.323008333333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45994.323008333333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45994.323008333333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45994.323008333333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45994.323008333333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45994.323008333333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45994.323008333333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45994.323008333333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45994.323008333333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45994.323008333333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45994.323008333333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45994.323008333333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45994.323008333333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45994.323008333333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45994.323008333333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45994.323008333333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45994.323008333333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45994.323008333333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45994.323008333333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45994.323008333333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45994.323008333333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45994.323008333333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45994.323008333333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45994.323008333333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45994.323008333333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45994.323008333333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45994.323008333333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45994.323008333333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45994.323008333333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45994.323008333333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45994.323008333333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45994.323008333333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45994.323008333333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45994.323008333333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45994.323008333333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45994.323008333333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45994.323008333333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45994.323008333333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45994.323008333333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45994.323008333333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45994.323008333333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45994.323008333333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45994.323008333333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45994.323008333333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45994.323008333333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45994.323008333333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45994.323008333333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45994.323008333333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45994.323008333333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45994.323008333333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45994.323008333333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45994.323008333333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45994.323008333333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45994.323008333333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45994.323008333333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45994.323008333333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45994.323008333333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45994.323008333333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45994.323008333333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45994.323008333333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45994.323008333333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45994.323008333333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45994.323008333333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45994.323008333333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45994.323008333333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45994.323008333333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45994.323008333333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45994.323008333333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45994.323008333333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45994.323008333333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45994.323008333333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45994.323008333333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45994.323008333333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45994.323008333333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45994.323008333333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45994.323008333333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45994.323008333333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45994.323008333333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45994.323008333333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45994.323008333333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45994.323008333333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45994.323008333333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45994.323008333333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45994.323008333333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45994.323008333333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45994.323008333333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45994.323008333333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45994.323008333333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45994.323008333333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45994.323008333333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45994.323008333333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45994.323008333333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45994.323008333333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45994.323008333333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45994.323008333333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45994.323008333333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45994.323008333333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45994.323008333333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45994.323008333333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45994.323008333333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45994.323008333333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45994.323008333333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45994.323008333333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45994.323008333333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45994.323008333333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45994.323008333333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45994.323008333333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45994.323008333333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45994.323008333333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45994.323008333333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45994.323008333333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45994.323008333333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45994.323008333333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45994.323008333333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45994.323008333333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45994.323008333333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45994.323008333333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45994.323008333333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45994.323008333333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45994.323008333333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45994.323008333333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45994.323008333333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45994.323008333333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45994.323008333333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45994.323008333333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45994.323008333333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45994.323008333333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45994.323008333333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45994.323008333333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45994.323008333333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45994.323008333333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45994.323008333333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45994.323008333333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45994.323008333333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45994.323008333333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45994.323008333333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45994.323008333333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45994.323008333333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45994.323008333333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45994.323008333333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45994.323008333333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45994.323008333333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45994.323008333333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45994.323008333333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45994.323008333333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45994.323008333333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45994.323008333333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45994.323008333333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45994.323008333333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45994.323008333333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45994.323008333333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45994.323008333333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45994.323008333333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45994.323008333333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45994.323008333333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45994.323008333333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45994.323008333333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45994.323008333333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45994.323008333333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45994.323008333333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45994.323008333333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45994.323008333333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45994.323008333333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45994.323008333333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45994.323008333333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45994.323008333333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45994.323008333333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45994.323008333333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45994.323008333333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45994.323008333333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45994.323008333333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45994.323008333333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45994.323008333333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45994.323008333333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45994.323008333333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45994.323008333333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45994.323008333333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45994.323008333333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45994.323008333333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45994.323008333333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45994.323008333333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45994.323008333333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45994.323008333333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45994.323008333333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45994.323008333333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45994.323008333333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45994.323008333333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45994.323008333333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45994.323008333333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45994.323008333333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45994.323008333333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45994.323008333333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45994.323008333333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45994.323008333333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45994.323008333333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45994.323008333333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45994.323008333333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45994.323008333333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45994.323008333333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45994.323008333333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45994.323008333333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45994.323008333333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45994.323008333333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45994.323008333333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45994.323008333333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45994.323008333333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45994.323008333333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45994.323008333333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45994.323008333333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45994.323008333333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45994.323008333333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45994.323008333333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45994.323008333333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45994.323008333333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45994.323008333333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45994.323008333333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45994.323008333333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45994.323008333333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45994.323008333333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45994.323008333333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45994.323008333333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45994.323008333333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45994.323008333333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45994.323008333333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45994.323008333333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45994.323008333333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45994.323008333333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45994.323008333333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45994.323008333333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45994.323008333333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45994.323008333333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45994.323008333333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45994.323008333333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45994.323008333333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45994.323008333333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45994.323008333333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45994.323008333333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45994.323008333333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45994.323008333333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45994.323008333333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45994.323008333333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45994.323008333333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45994.323008333333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45994.323008333333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45994.323008333333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45994.323008333333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45994.323008333333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45994.323008333333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45994.323008333333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45994.323008333333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45994.323008333333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45994.323008333333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45994.323008333333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45994.323008333333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45994.323008333333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45994.323008333333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45994.323008333333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45994.323008333333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45994.323008333333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45994.323008333333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45994.323008333333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45994.323008333333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45994.323008333333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45994.323008333333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45994.323008333333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45994.323008333333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45994.323008333333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45994.323008333333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45994.323008333333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45994.323008333333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45994.323008333333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45994.323008333333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45994.323008333333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45994.323008333333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45994.323008333333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45994.323008333333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45994.323008333333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45994.323008333333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45994.323008333333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45994.323008333333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45994.323008333333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45994.323008333333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45994.323008333333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45994.323008333333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45994.323008333333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45994.323008333333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45994.323008333333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45994.323008333333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45994.323008333333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45994.323008333333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45994.323008333333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45994.323008333333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45994.323008333333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45994.323008333333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45994.323008333333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45994.323008333333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45994.323008333333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45994.323008333333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45994.323008333333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45994.323008333333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45994.323008333333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45994.323008333333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45994.323008333333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45994.323008333333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45994.323008333333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45994.323008333333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45994.323008333333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45994.323008333333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45994.323008333333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45994.323008333333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45994.323008333333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45994.323008333333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45994.323008333333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45994.323008333333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45994.323008333333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45994.323008333333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45994.323008333333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45994.323008333333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45994.323008333333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45994.323008333333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45994.323008333333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45994.323008333333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45994.323008333333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45994.323008333333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45994.323008333333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45994.323008333333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45994.323008333333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45994.323008333333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45994.323008333333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45994.323008333333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45994.323008333333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45994.323008333333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45994.323008333333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45994.323008333333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45994.323008333333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45994.323008333333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45994.323008333333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45994.323008333333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45994.323008333333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45994.323008333333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45994.323008333333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45994.323008333333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45994.323008333333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45994.323008333333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45994.323008333333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45994.323008333333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45994.323008333333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45994.323008333333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45994.323008333333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45994.323008333333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45994.323008333333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45994.323008333333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45994.323008333333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45994.323008333333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45994.323008333333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45994.323008333333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45994.323008333333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45994.323008333333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45994.323008333333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45994.323008333333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45994.323008333333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45994.323008333333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45994.323008333333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45994.323008333333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45994.323008333333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45994.323008333333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45994.323008333333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45994.323008333333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45994.323008333333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45994.323008333333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45994.323008333333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45994.323008333333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45994.323008333333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45994.323008333333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45994.323008333333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45994.323008333333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45994.323008333333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45994.323008333333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45994.323008333333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45994.323008333333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45994.323008333333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45994.323008333333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45994.323008333333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45994.323008333333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45994.323008333333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45994.323008333333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45994.323008333333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45994.323008333333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45994.323008333333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45994.323008333333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45994.323008333333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45994.323008333333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45994.323008333333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45994.323008333333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45994.323008333333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45994.323008333333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45994.323008333333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45994.323008333333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45994.323008333333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45994.323008333333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45994.323008333333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45994.323008333333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45994.323008333333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45994.323008333333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45994.323008333333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45994.323008333333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45994.323008333333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45994.323008333333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45994.323008333333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45994.323008333333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45994.323008333333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45994.323008333333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45994.323008333333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45994.323008333333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45994.323008333333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45994.323008333333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45994.323008333333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45994.323008333333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45994.323008333333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45994.323008333333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45994.323008333333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45994.323008333333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45994.323008333333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45994.323008333333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45994.323008333333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45994.323008333333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45994.323008333333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45994.323008333333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45994.323008333333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45994.323008333333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45994.323008333333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45994.323008333333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45994.323008333333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45994.323008333333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45994.323008333333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45994.323008333333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45994.323008333333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45994.323008333333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45994.323008333333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45994.323008333333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45994.323008333333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45994.323008333333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45994.323008333333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45994.323008333333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45994.323008333333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45994.323008333333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45994.323008333333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45994.323008333333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45994.323008333333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45994.323008333333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45994.323008333333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45994.323008333333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45994.323008333333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45994.323008333333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45994.323008333333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45994.323008333333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45994.323008333333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45994.323008333333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45994.323008333333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45994.323008333333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45994.323008333333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45994.323008333333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45994.323008333333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45994.323008333333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45994.323008333333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45994.323008333333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45994.323008333333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45994.323008333333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45994.323008333333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45994.323008333333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45994.323008333333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45994.323008333333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45994.323008333333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45994.323008333333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45994.323008333333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45994.323008333333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45994.323008333333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45994.323008333333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45994.323008333333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45994.323008333333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45994.323008333333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45994.323008333333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45994.323008333333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45994.323008333333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45994.323008333333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45994.323008333333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45994.323008333333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45994.323008333333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45994.323008333333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45994.323008333333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45994.323008333333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45994.323008333333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45994.323008333333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45994.323008333333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45994.323008333333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45994.323008333333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45994.323008333333</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290.84229062499799</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0.33411932870512828</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
      </c>
      <c r="C4" s="90"/>
      <c r="D4" s="88"/>
      <c r="E4" s="91"/>
      <c r="F4" s="92"/>
      <c r="G4" s="93">
        <f ca="1">IFERROR(NOW()-F4,"")</f>
        <v>45994.323008217594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45994.323008217594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45994.323008217594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45994.323008217594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45994.323008217594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45994.323008217594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45994.323008217594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45994.323008217594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45994.323008217594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45994.323008217594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45994.323008217594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45994.323008217594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45994.323008217594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45994.323008217594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45994.323008217594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45994.323008217594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45994.323008217594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45994.323008217594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45994.323008217594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45994.323008217594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45994.323008217594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45994.323008217594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45994.323008217594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45994.323008217594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45994.323008217594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45994.323008217594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45994.323008217594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45994.323008217594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45994.323008217594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45994.323008217594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45994.323008217594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45994.323008217594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45994.323008217594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45994.323008217594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45994.323008217594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45994.323008217594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45994.323008217594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45994.323008217594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45994.323008217594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45994.323008217594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45994.323008217594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45994.323008217594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45994.323008217594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45994.323008217594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45994.323008217594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45994.323008217594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45994.323008217594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45994.323008217594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45994.323008217594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45994.323008217594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45994.323008217594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45994.323008217594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45994.323008217594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45994.323008217594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45994.323008217594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45994.323008217594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45994.323008217594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45994.323008217594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45994.323008217594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45994.323008217594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45994.323008217594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45994.323008217594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45994.323008217594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45994.323008217594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45994.323008217594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45994.323008217594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45994.323008217594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45994.323008217594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45994.323008217594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45994.323008217594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45994.323008217594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45994.323008217594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45994.323008217594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45994.323008217594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45994.323008217594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45994.323008217594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45994.323008217594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45994.323008217594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45994.323008217594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45994.323008217594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45994.323008217594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45994.323008217594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45994.323008217594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45994.323008217594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45994.323008217594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45994.323008217594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45994.323008217594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45994.323008217594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45994.323008217594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45994.323008217594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45994.323008217594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45994.323008217594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45994.323008217594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45994.323008217594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45994.323008217594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45994.323008217594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45994.323008217594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45994.323008217594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45994.323008217594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45994.323008217594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45994.323008217594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45994.323008217594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45994.323008217594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45994.323008217594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45994.323008217594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45994.323008217594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45994.323008217594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45994.323008217594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45994.323008217594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45994.323008217594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45994.323008217594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45994.323008217594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45994.323008217594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45994.323008217594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45994.323008217594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45994.323008217594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45994.323008217594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45994.323008217594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45994.323008217594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45994.323008217594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45994.323008217594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45994.323008217594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45994.323008217594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45994.323008217594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45994.323008217594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45994.323008217594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45994.323008217594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45994.323008217594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45994.323008217594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45994.323008217594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45994.323008217594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45994.323008217594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45994.323008217594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45994.323008217594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45994.323008217594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45994.323008217594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45994.323008217594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45994.323008217594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45994.323008217594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45994.323008217594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45994.323008217594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45994.323008217594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45994.323008217594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45994.323008217594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45994.323008217594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45994.323008217594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45994.323008217594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45994.323008217594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45994.323008217594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45994.323008217594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45994.323008217594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45994.323008217594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45994.323008217594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45994.323008217594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45994.323008217594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45994.323008217594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45994.323008217594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45994.323008217594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45994.323008217594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45994.323008217594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45994.323008217594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45994.323008217594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45994.323008217594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45994.323008217594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45994.323008217594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45994.323008217594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45994.323008217594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45994.323008217594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45994.323008217594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45994.323008217594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45994.323008217594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45994.323008217594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45994.323008217594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45994.323008217594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45994.323008217594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45994.323008217594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45994.323008217594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45994.323008217594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45994.323008217594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45994.323008217594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45994.323008217594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45994.323008217594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45994.323008217594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45994.323008217594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45994.323008217594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45994.323008217594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45994.323008217594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45994.323008217594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45994.323008217594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45994.323008217594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45994.323008217594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45994.323008217594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45994.323008217594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45994.323008217594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45994.323008217594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45994.323008217594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45994.323008217594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45994.323008217594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45994.323008217594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45994.323008217594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45994.323008217594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45994.323008217594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45994.323008217594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45994.323008217594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45994.323008217594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45994.323008217594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45994.323008217594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45994.323008217594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45994.323008217594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45994.323008217594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45994.323008217594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45994.323008217594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45994.323008217594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45994.323008217594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45994.323008217594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45994.323008217594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45994.323008217594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45994.323008217594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45994.323008217594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45994.323008217594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45994.323008217594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45994.323008217594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45994.323008217594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45994.323008217594</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102.49094814814453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68.1341310185162</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45.661897222220432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12.94970960648061</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32904</v>
      </c>
      <c r="E6" s="37" t="s">
        <v>39106</v>
      </c>
      <c r="F6" s="38">
        <v>45994.239201388889</v>
      </c>
      <c r="G6" s="135">
        <f ca="1">IFERROR(NOW()-F6,"")</f>
        <v>8.3806828704837244E-2</v>
      </c>
      <c r="H6" s="38">
        <v>45994.232256944444</v>
      </c>
      <c r="I6" s="37" t="str">
        <f>IFERROR(VLOOKUP(D6,DB!A:F,6,0),"")</f>
        <v>SCECO</v>
      </c>
      <c r="J6" s="37" t="str">
        <f>IFERROR(VLOOKUP(D6,DB!A:G,7,0),"")</f>
        <v>Dead</v>
      </c>
      <c r="K6" s="37" t="s">
        <v>39211</v>
      </c>
      <c r="L6" s="37" t="str">
        <f>IFERROR(VLOOKUP(D6,DB!A:I,9,0),"")</f>
        <v>Latis</v>
      </c>
    </row>
    <row r="7" spans="1:13">
      <c r="A7" s="37" t="s">
        <v>39212</v>
      </c>
      <c r="B7" s="37" t="str">
        <f>IFERROR(VLOOKUP(D7,DB!A:K,11,0),"")</f>
        <v>R5</v>
      </c>
      <c r="C7" s="37">
        <v>2</v>
      </c>
      <c r="D7" s="37" t="s">
        <v>37882</v>
      </c>
      <c r="E7" s="37" t="s">
        <v>39106</v>
      </c>
      <c r="F7" s="38">
        <v>45994.288993055554</v>
      </c>
      <c r="G7" s="135">
        <f ca="1">IFERROR(NOW()-F7,"")</f>
        <v>3.4015162040304858E-2</v>
      </c>
      <c r="H7" s="38">
        <v>45994.268854166665</v>
      </c>
      <c r="I7" s="37" t="str">
        <f>IFERROR(VLOOKUP(D7,DB!A:F,6,0),"")</f>
        <v>SCECO</v>
      </c>
      <c r="J7" s="37" t="str">
        <f>IFERROR(VLOOKUP(D7,DB!A:G,7,0),"")</f>
        <v>No BB Shifted</v>
      </c>
      <c r="K7" s="37" t="s">
        <v>39213</v>
      </c>
      <c r="L7" s="37" t="str">
        <f>IFERROR(VLOOKUP(D7,DB!A:I,9,0),"")</f>
        <v>Latis</v>
      </c>
    </row>
    <row r="8" spans="1:13">
      <c r="A8" s="37"/>
      <c r="B8" s="37" t="str">
        <f>IFERROR(VLOOKUP(D8,DB!A:K,11,0),"")</f>
        <v/>
      </c>
      <c r="C8" s="37"/>
      <c r="D8" s="37"/>
      <c r="E8" s="37"/>
      <c r="F8" s="38"/>
      <c r="G8" s="135">
        <f ca="1">IFERROR(NOW()-F8,"")</f>
        <v>45994.323008217594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45994.323008217594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45994.323008217594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45994.323008217594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45994.323008217594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45994.323008217594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45994.323008217594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45994.323008217594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45994.323008217594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45994.323008217594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45994.323008217594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45994.323008217594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45994.323008217594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45994.323008217594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45994.323008217594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45994.323008217594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45994.323008217594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45994.323008217594</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45994.323008217594</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39067</v>
      </c>
      <c r="E2" s="142" t="s">
        <v>39106</v>
      </c>
      <c r="F2" s="121">
        <v>45994.265324074076</v>
      </c>
      <c r="G2" s="72">
        <f ca="1">IFERROR(NOW()-F2,"-")</f>
        <v>5.7684143517690245E-2</v>
      </c>
      <c r="H2" s="121">
        <v>45994.246701388889</v>
      </c>
      <c r="I2" s="119" t="str">
        <f>IFERROR(VLOOKUP(D2,DB!A:F,6,0),"")</f>
        <v>Generator-SG</v>
      </c>
      <c r="J2" s="119" t="str">
        <f>IFERROR(VLOOKUP(D2,DB!A:G,7,0),"")</f>
        <v>Dead</v>
      </c>
      <c r="K2" s="122" t="s">
        <v>39215</v>
      </c>
      <c r="L2" s="137" t="str">
        <f>IFERROR(VLOOKUP(D2,DB!A:I,9,0),"")</f>
        <v>Latis</v>
      </c>
    </row>
    <row r="3" spans="1:16382" ht="31.5" customHeight="1">
      <c r="A3" s="118"/>
      <c r="B3" s="119" t="str">
        <f>IFERROR(VLOOKUP(D3,DB!A:K,11,0),"")</f>
        <v/>
      </c>
      <c r="C3" s="120"/>
      <c r="D3" s="119"/>
      <c r="E3" s="142"/>
      <c r="F3" s="121"/>
      <c r="G3" s="72">
        <f ca="1">IFERROR(NOW()-F3,"-")</f>
        <v>45994.323008217594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45994.323008217594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45994.323008217594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45994.323008217594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45994.323008217594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45994.323008217594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45994.323008217594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45994.323008217594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45994.323008217594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45994.323008217594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45994.323008217594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45994.323008217594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45994.323008217594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45994.323008217594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45994.323008217594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45994.323008217594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45994.323008217594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45994.323008217594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45994.323008217594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45994.323008217594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45994.323008217594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45994.323008217594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45994.323008217594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45994.323008217594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45994.323008217594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45994.323008217594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45994.323008217594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45994.323008217594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45994.323008217594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45994.323008217594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45994.323008217594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45994.323008217594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45994.323008217594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45994.323008217594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45994.323008217594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45994.323008217594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45994.323008217594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45994.323008217594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45994.323008217594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45994.323008217594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45994.323008217594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45994.323008217594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45994.323008217594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45994.323008217594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45994.323008217594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45994.323008217594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45994.323008217594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45994.323008217594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45994.323008217594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45994.323008217594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45994.323008217594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45994.323008217594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45994.323008217594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45994.323008217594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45994.323008217594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45994.323008217594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45994.323008217594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45994.323008217594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45994.323008217594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45994.323008217594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45994.323008217594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45994.323008217594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45994.323008217594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45994.323008217594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45994.323008217594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45994.323008217594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45994.323008217594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45994.323008217594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45994.323008217594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45994.323008217594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45994.323008217594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45994.323008217594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45994.323008217594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45994.323008217594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45994.323008217594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45994.323008217594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45994.323008217594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45994.323008217594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45994.323008217594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45994.323008217594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45994.323008217594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45994.323008217594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45994.323008217594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45994.323008217594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45994.323008217594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45994.323008217594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45994.323008217594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45994.323008217594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45994.323008217594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45994.323008217594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45994.323008217594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45994.323008217594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45994.323008217594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45994.323008217594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45994.323008217594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45994.323008217594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45994.323008217594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45994.323008217594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45994.323008217594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45994.323008217594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45994.323008217594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45994.323008217594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45994.323008217594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45994.323008217594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45994.323008217594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45994.323008217594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45994.323008217594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45994.323008217594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45994.323008217594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45994.323008217594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45994.323008217594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45994.323008217594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45994.323008217594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45994.323008217594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45994.323008217594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45994.323008217594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45994.323008217594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45994.323008217594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45994.323008217594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45994.323008217594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45994.323008217594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45994.323008217594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45994.323008217594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45994.323008217594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45994.323008217594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45994.323008217594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45994.323008217594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45994.323008217594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45994.323008217594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45994.323008217594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45994.323008217594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45994.323008217594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45994.323008217594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45994.323008217594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45994.323008217594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45994.323008217594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45994.323008217594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45994.323008217594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45994.323008217594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45994.323008217594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45994.323008217594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45994.323008217594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45994.323008217594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45994.323008217594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45994.323008217594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45994.323008217594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45994.323008217594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45994.323008217594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45994.323008217594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45994.323008217594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45994.323008217594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45994.323008217594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45994.323008217594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45994.323008217594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45994.323008217594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45994.323008217594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45994.323008217594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45994.323008217594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45994.323008217594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45994.323008217594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45994.323008217594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45994.323008217594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45994.323008217594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45994.323008217594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45994.323008217594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45994.323008217594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45994.323008217594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45994.323008217594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45994.323008217594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45994.323008217594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45994.323008217594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45994.323008217594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45994.323008217594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45994.323008217594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45994.323008217594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45994.323008217594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45994.323008217594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45994.323008217594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45994.323008217594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45994.323008217594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45994.323008217594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45994.323008217594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45994.323008217594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45994.323008217594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45994.323008217594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45994.323008217594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45994.323008217594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45994.323008217594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45994.323008217594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45994.323008217594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45994.323008217594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45994.323008217594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45994.323008217594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45994.323008217594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45994.323008217594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45994.323008217594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45994.323008217594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45994.323008217594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45994.323008217594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45994.323008217594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45994.323008217594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45994.323008217594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45994.323008217594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45994.323008217594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45994.323008217594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45994.323008217594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45994.323008217594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45994.323008217594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45994.323008217594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45994.323008217594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45994.323008217594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45994.323008217594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45994.323008217594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45994.323008217594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45994.323008217594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45994.323008217594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45994.323008217594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45994.323008217594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45994.323008217594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45994.323008217594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45994.323008217594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45994.323008217594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45994.323008217594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45994.323008217594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45994.323008217594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45994.323008217594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45994.323008217594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45994.323008217594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45994.323008217594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45994.323008217594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45994.323008217594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45994.323008217594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45994.323008217594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45994.323008217594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45994.323008217594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45994.323008217594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45994.323008217594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45994.323008217594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45994.323008217594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45994.323008217594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45994.323008217594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45994.323008217594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45994.323008217594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45994.323008217594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45994.323008217594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45994.323008217594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45994.323008217594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45994.323008217594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45994.323008217594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45994.323008217594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45994.323008217594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45994.323008217594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45994.323008217594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45994.323008217594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45994.323008217594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45994.323008217594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45994.323008217594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45994.323008217594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45994.323008217594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45994.323008217594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45994.323008217594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45994.323008217594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45994.323008217594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45994.323008217594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45994.323008217594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45994.323008217594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45994.323008217594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45994.323008217594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45994.323008217594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45994.323008217594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45994.323008217594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45994.323008217594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45994.323008217594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45994.323008217594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45994.323008217594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45994.323008217594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45994.323008217594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45994.323008217594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45994.323008217594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45994.323008217594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45994.323008217594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45994.323008217594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45994.323008217594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45994.323008217594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45994.323008217594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45994.323008217594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45994.323008217594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45994.323008217594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45994.323008217594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45994.323008217594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45994.323008217594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45994.323008217594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45994.323008217594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45994.323008217594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45994.323008217594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45994.323008217594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45994.323008217594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45994.323008217594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45994.323008217594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45994.323008217594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45994.323008217594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45994.323008217594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45994.323008217594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45994.323008217594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45994.323008217594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45994.323008217594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45994.323008217594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45994.323008217594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45994.323008217594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45994.323008217594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45994.323008217594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45994.323008217594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45994.323008217594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45994.323008217594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45994.323008217594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45994.323008217594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45994.323008217594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45994.323008217594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45994.323008217594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45994.323008217594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45994.323008217594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45994.323008217594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45994.323008217594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45994.323008217594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45994.323008217594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45994.323008217594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45994.323008217594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45994.323008217594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45994.323008217594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45994.323008217594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45994.323008217594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45994.323008217594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45994.323008217594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45994.323008217594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45994.323008217594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45994.323008217594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45994.323008217594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45994.323008217594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45994.323008217594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45994.323008217594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45994.323008217594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45994.323008217594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45994.323008217594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45994.323008217594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45994.323008217594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45994.323008217594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45994.323008217594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45994.323008217594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45994.323008217594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45994.323008217594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45994.323008217594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45994.323008217594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45994.323008217594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45994.323008217594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45994.323008217594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45994.323008217594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45994.323008217594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45994.323008217594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45994.323008217594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45994.323008217594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45994.323008217594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45994.323008217594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45994.323008217594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45994.323008217594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45994.323008217594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45994.323008217594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45994.323008217594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45994.323008217594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45994.323008217594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45994.323008217594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45994.323008217594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45994.323008217594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45994.323008217594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45994.323008217594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45994.323008217594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45994.323008217594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45994.323008217594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45994.323008217594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45994.323008217594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45994.323008217594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45994.323008217594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45994.323008217594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45994.323008217594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45994.323008217594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45994.323008217594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45994.323008217594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45994.323008217594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45994.323008217594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45994.323008217594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45994.323008217594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45994.323008217594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45994.323008217594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45994.323008217594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45994.323008217594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45994.323008217594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45994.323008217594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45994.323008217594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45994.323008217594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45994.323008217594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45994.323008217594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45994.323008217594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45994.323008217594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45994.323008217594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45994.323008217594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45994.323008217594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45994.323008217594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45994.323008217594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45994.323008217594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45994.323008217594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45994.323008217594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45994.323008217594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45994.323008217594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45994.323008217594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45994.323008217594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45994.323008217594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45994.323008217594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45994.323008217594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45994.323008217594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45994.323008217594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45994.323008217594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45994.323008217594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45994.323008217594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45994.323008217594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45994.323008217594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45994.323008217594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45994.323008217594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45994.323008217594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45994.323008217594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45994.323008217594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45994.323008217594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45994.323008217594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45994.323008217594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45994.323008217594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45994.323008217594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45994.323008217594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45994.323008217594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45994.323008217594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45994.323008217594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45994.323008217594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45994.323008217594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45994.323008217594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45994.323008217594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45994.323008217594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45994.323008217594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45994.323008217594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45994.323008217594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45994.323008217594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45994.323008217594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45994.323008217594</v>
      </c>
      <c r="H451" s="121"/>
      <c r="I451" s="119" t="str">
        <f>IFERROR(VLOOKUP(D451,DB!A:F,6,0),"")</f>
        <v/>
      </c>
      <c r="J451" s="119" t="str">
        <f>IFERROR(VLOOKUP(D451,DB!A:G,7,0),"")</f>
        <v/>
      </c>
      <c r="K451" s="122"/>
      <c r="L451" s="137" t="str">
        <f>IFERROR(VLOOKUP(D451,DB!A:I,9,0),"")</f>
        <v/>
      </c>
    </row>
    <row r="452" spans="1:12" ht="31.5" customHeight="1">
      <c r="A452" s="143"/>
      <c r="B452" s="144" t="str">
        <f>IFERROR(VLOOKUP(D452,DB!A:K,11,0),"")</f>
        <v/>
      </c>
      <c r="C452" s="145"/>
      <c r="D452" s="144"/>
      <c r="E452" s="142"/>
      <c r="F452" s="146"/>
      <c r="G452" s="147">
        <f ca="1">IFERROR(NOW()-F452,"-")</f>
        <v>45994.323008217594</v>
      </c>
      <c r="H452" s="146"/>
      <c r="I452" s="144" t="str">
        <f>IFERROR(VLOOKUP(D452,DB!A:F,6,0),"")</f>
        <v/>
      </c>
      <c r="J452" s="144" t="str">
        <f>IFERROR(VLOOKUP(D452,DB!A:G,7,0),"")</f>
        <v/>
      </c>
      <c r="K452" s="148"/>
      <c r="L452" s="149" t="str">
        <f>IFERROR(VLOOKUP(D452,DB!A:I,9,0),"")</f>
        <v/>
      </c>
    </row>
  </sheetData>
  <dataValidations count="2">
    <dataValidation allowBlank="1" showInputMessage="1" showErrorMessage="1" sqref="E1" xr:uid="{9E1BC488-8814-4F8A-8DBE-742B3278AB71}"/>
    <dataValidation type="list" allowBlank="1" showInputMessage="1" showErrorMessage="1" sqref="E2:E4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2025-12-03T04:47:09Z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