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08" documentId="120_S{2AC9BD13-BADA-5192-A53E-5A8FF88502F6}" xr6:coauthVersionLast="47" xr6:coauthVersionMax="47" xr10:uidLastSave="{6F0EEDF2-9DC0-493C-AF8A-6BD202F82858}"/>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<sst xmlns="http://schemas.openxmlformats.org/spreadsheetml/2006/main" count="180286" uniqueCount="39128">
  <si>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</si>
  <si>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</si>
  <si>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</si>
  <si>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</si>
  <si>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</si>
  <si>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</si>
  <si>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</si>
  <si>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</si>
  <si>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</si>
  <si>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</si>
  <si>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</si>
  <si>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</si>
  <si>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</si>
  <si>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</si>
  <si>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</si>
  <si>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</si>
  <si>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</si>
  <si>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</si>
  <si>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</si>
  <si>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</si>
  <si>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</si>
  <si>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</si>
  <si>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</si>
  <si>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</si>
  <si>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</si>
  <si>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</si>
  <si>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</si>
  <si>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</si>
  <si>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</si>
  <si>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</si>
  <si>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</si>
  <si>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</si>
  <si>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</si>
  <si>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</si>
  <si>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</si>
  <si>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</si>
  <si>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</si>
  <si>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</si>
  <si>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</si>
  <si>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</si>
  <si>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</si>
  <si>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</si>
  <si>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</si>
  <si>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</si>
  <si>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</si>
  <si>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</si>
  <si>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</si>
  <si>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</si>
  <si>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</si>
  <si>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</si>
  <si>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</si>
  <si>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</si>
  <si>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</si>
  <si>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</si>
  <si>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</si>
  <si>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</si>
  <si>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</si>
  <si>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</si>
  <si>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</si>
  <si>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</si>
  <si>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</si>
  <si>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</si>
  <si>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</si>
  <si>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</si>
  <si>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</si>
  <si>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</si>
  <si>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</si>
  <si>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</si>
  <si>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</si>
  <si>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</si>
  <si>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</si>
  <si>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</si>
  <si>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</si>
  <si>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</si>
  <si>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</si>
  <si>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</si>
  <si>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</si>
  <si>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</si>
  <si>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</si>
  <si>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</si>
  <si>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</si>
  <si>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</si>
  <si>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</si>
  <si>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</si>
  <si>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</si>
  <si>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</si>
  <si>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</si>
  <si>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</si>
  <si>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</si>
  <si>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</si>
  <si>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</si>
  <si>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</si>
  <si>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</si>
  <si>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</si>
  <si>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</si>
  <si>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</si>
  <si>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</si>
  <si>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</si>
  <si>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</si>
  <si>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</si>
  <si>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</si>
  <si>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</si>
  <si>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</si>
  <si>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</si>
  <si>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</si>
  <si>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</si>
  <si>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</si>
  <si>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</si>
  <si>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</si>
  <si>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</si>
  <si>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</si>
  <si>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</si>
  <si>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</si>
  <si>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</si>
  <si>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</si>
  <si>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</si>
  <si>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</si>
  <si>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</si>
  <si>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</si>
  <si>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</si>
  <si>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</si>
  <si>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</si>
  <si>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</si>
  <si>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</si>
  <si>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</si>
  <si>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</si>
  <si>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</si>
  <si>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</si>
  <si>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</si>
  <si>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</si>
  <si>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</si>
  <si>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</si>
  <si>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</si>
  <si>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</si>
  <si>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</si>
  <si>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</si>
  <si>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</si>
  <si>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</si>
  <si>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</si>
  <si>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</si>
  <si>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</si>
  <si>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</si>
  <si>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</si>
  <si>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</si>
  <si>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</si>
  <si>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</si>
  <si>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</si>
  <si>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</si>
  <si>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</si>
  <si>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</si>
  <si>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</si>
  <si>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</si>
  <si>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</si>
  <si>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</si>
  <si>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</si>
  <si>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</si>
  <si>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</si>
  <si>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</si>
  <si>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</si>
  <si>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</si>
  <si>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</si>
  <si>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</si>
  <si>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</si>
  <si>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</si>
  <si>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</si>
  <si>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</si>
  <si>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</si>
  <si>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</si>
  <si>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</si>
  <si>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</si>
  <si>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</si>
  <si>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</si>
  <si>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</si>
  <si>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</si>
  <si>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</si>
  <si>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</si>
  <si>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</si>
  <si>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</si>
  <si>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</si>
  <si>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</si>
  <si>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</si>
  <si>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</si>
  <si>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</si>
  <si>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</si>
  <si>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</si>
  <si>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</si>
  <si>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</si>
  <si>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</si>
  <si>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</si>
  <si>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</si>
  <si>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</si>
  <si>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</si>
  <si>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</si>
  <si>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</si>
  <si>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</si>
  <si>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</si>
  <si>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</si>
  <si>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</si>
  <si>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</si>
  <si>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</si>
  <si>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</si>
  <si>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</si>
  <si>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</si>
  <si>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</si>
  <si>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</si>
  <si>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</si>
  <si>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</si>
  <si>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</si>
  <si>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</si>
  <si>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</si>
  <si>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</si>
  <si>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</si>
  <si>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</si>
  <si>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</si>
  <si>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</si>
  <si>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</si>
  <si>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</si>
  <si>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</si>
  <si>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</si>
  <si>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</si>
  <si>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</si>
  <si>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</si>
  <si>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</si>
  <si>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</si>
  <si>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</si>
  <si>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</si>
  <si>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</si>
  <si>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</si>
  <si>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</si>
  <si>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</si>
  <si>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</si>
  <si>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</si>
  <si>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</si>
  <si>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</si>
  <si>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</si>
  <si>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</si>
  <si>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</si>
  <si>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</si>
  <si>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</si>
  <si>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</si>
  <si>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</si>
  <si>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</si>
  <si>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</si>
  <si>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</si>
  <si>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</si>
  <si>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</si>
  <si>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</si>
  <si>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</si>
  <si>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</si>
  <si>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</si>
  <si>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</si>
  <si>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</si>
  <si>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</si>
  <si>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</si>
  <si>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</si>
  <si>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</si>
  <si>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</si>
  <si>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</si>
  <si>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</si>
  <si>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</si>
  <si>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</si>
  <si>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</si>
  <si>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</si>
  <si>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</si>
  <si>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</si>
  <si>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</si>
  <si>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</si>
  <si>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</si>
  <si>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</si>
  <si>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</si>
  <si>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</si>
  <si>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</si>
  <si>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</si>
  <si>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</si>
  <si>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</si>
  <si>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</si>
  <si>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</si>
  <si>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</si>
  <si>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</si>
  <si>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</si>
  <si>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</si>
  <si>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</si>
  <si>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</si>
  <si>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</si>
  <si>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</si>
  <si>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</si>
  <si>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</si>
  <si>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</si>
  <si>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</si>
  <si>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</si>
  <si>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</si>
  <si>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</si>
  <si>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</si>
  <si>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</si>
  <si>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</si>
  <si>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</si>
  <si>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</si>
  <si>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</si>
  <si>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</si>
  <si>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</si>
  <si>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</si>
  <si>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</si>
  <si>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</si>
  <si>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</si>
  <si>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</si>
  <si>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</si>
  <si>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</si>
  <si>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</si>
  <si>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</si>
  <si>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</si>
  <si>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</si>
  <si>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</si>
  <si>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</si>
  <si>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</si>
  <si>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</si>
  <si>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</si>
  <si>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</si>
  <si>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</si>
  <si>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</si>
  <si>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</si>
  <si>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</si>
  <si>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</si>
  <si>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</si>
  <si>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</si>
  <si>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</si>
  <si>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</si>
  <si>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</si>
  <si>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</si>
  <si>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</si>
  <si>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</si>
  <si>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</si>
  <si>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</si>
  <si>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</si>
  <si>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</si>
  <si>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</si>
  <si>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</si>
  <si>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</si>
  <si>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</si>
  <si>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</si>
  <si>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</si>
  <si>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</si>
  <si>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</si>
  <si>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</si>
  <si>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</si>
  <si>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</si>
  <si>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</si>
  <si>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</si>
  <si>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</si>
  <si>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</si>
  <si>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</si>
  <si>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</si>
  <si>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</si>
  <si>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</si>
  <si>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</si>
  <si>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</si>
  <si>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</si>
  <si>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</si>
  <si>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</si>
  <si>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</si>
  <si>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</si>
  <si>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</si>
  <si>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</si>
  <si>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</si>
  <si>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</si>
  <si>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</si>
  <si>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</si>
  <si>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</si>
  <si>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</si>
  <si>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</si>
  <si>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</si>
  <si>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</si>
  <si>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</si>
  <si>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</si>
  <si>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</si>
  <si>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</si>
  <si>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</si>
  <si>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</si>
  <si>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</si>
  <si>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</si>
  <si>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</si>
  <si>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</si>
  <si>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</si>
  <si>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</si>
  <si>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</si>
  <si>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</si>
  <si>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</si>
  <si>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</si>
  <si>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</si>
  <si>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</si>
  <si>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</si>
  <si>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</si>
  <si>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</si>
  <si>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</si>
  <si>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</si>
  <si>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</si>
  <si>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</si>
  <si>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</si>
  <si>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</si>
  <si>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</si>
  <si>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</si>
  <si>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</si>
  <si>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</si>
  <si>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</si>
  <si>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</si>
  <si>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</si>
  <si>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</si>
  <si>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</si>
  <si>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</si>
  <si>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</si>
  <si>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</si>
  <si>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</si>
  <si>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</si>
  <si>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</si>
  <si>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</si>
  <si>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</si>
  <si>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</si>
  <si>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</si>
  <si>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</si>
  <si>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</si>
  <si>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</si>
  <si>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</si>
  <si>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</si>
  <si>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</si>
  <si>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</si>
  <si>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</si>
  <si>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</si>
  <si>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</si>
  <si>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</si>
  <si>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</si>
  <si>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</si>
  <si>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</si>
  <si>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</si>
  <si>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</si>
  <si>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</si>
  <si>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</si>
  <si>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</si>
  <si>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</si>
  <si>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</si>
  <si>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</si>
  <si>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</si>
  <si>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</si>
  <si>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</si>
  <si>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</si>
  <si>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</si>
  <si>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</si>
  <si>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</si>
  <si>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</si>
  <si>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</si>
  <si>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</si>
  <si>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</si>
  <si>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</si>
  <si>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</si>
  <si>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</si>
  <si>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</si>
  <si>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</si>
  <si>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</si>
  <si>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</si>
  <si>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</si>
  <si>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</si>
  <si>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</si>
  <si>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</si>
  <si>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</si>
  <si>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</si>
  <si>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</si>
  <si>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</si>
  <si>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</si>
  <si>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</si>
  <si>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</si>
  <si>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</si>
  <si>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</si>
  <si>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</si>
  <si>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</si>
  <si>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</si>
  <si>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</si>
  <si>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</si>
  <si>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</si>
  <si>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</si>
  <si>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</si>
  <si>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</si>
  <si>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</si>
  <si>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</si>
  <si>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</si>
  <si>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</si>
  <si>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</si>
  <si>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</si>
  <si>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</si>
  <si>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</si>
  <si>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</si>
  <si>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</si>
  <si>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</si>
  <si>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</si>
  <si>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</si>
  <si>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</si>
  <si>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</si>
  <si>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</si>
  <si>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</si>
  <si>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</si>
  <si>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</si>
  <si>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</si>
  <si>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</si>
  <si>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</si>
  <si>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</si>
  <si>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</si>
  <si>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</si>
  <si>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</si>
  <si>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</si>
  <si>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</si>
  <si>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</si>
  <si>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</si>
  <si>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</si>
  <si>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</si>
  <si>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</si>
  <si>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</si>
  <si>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</si>
  <si>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</si>
  <si>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</si>
  <si>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</si>
  <si>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</si>
  <si>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</si>
  <si>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</si>
  <si>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</si>
  <si>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</si>
  <si>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</si>
  <si>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</si>
  <si>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</si>
  <si>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</si>
  <si>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</si>
  <si>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</si>
  <si>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</si>
  <si>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</si>
  <si>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</si>
  <si>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</si>
  <si>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</si>
  <si>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</si>
  <si>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</si>
  <si>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</si>
  <si>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</si>
  <si>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</si>
  <si>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</si>
  <si>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</si>
  <si>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</si>
  <si>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</si>
  <si>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</si>
  <si>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</si>
  <si>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</si>
  <si>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</si>
  <si>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</si>
  <si>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</si>
  <si>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</si>
  <si>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</si>
  <si>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</si>
  <si>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</si>
  <si>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</si>
  <si>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</si>
  <si>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</si>
  <si>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</si>
  <si>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</si>
  <si>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</si>
  <si>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</si>
  <si>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</si>
  <si>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</si>
  <si>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</si>
  <si>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</si>
  <si>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</si>
  <si>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</si>
  <si>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</si>
  <si>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</si>
  <si>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</si>
  <si>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</si>
  <si>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</si>
  <si>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</si>
  <si>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</si>
  <si>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</si>
  <si>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</si>
  <si>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</si>
  <si>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</si>
  <si>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</si>
  <si>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</si>
  <si>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</si>
  <si>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</si>
  <si>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</si>
  <si>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</si>
  <si>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</si>
  <si>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</si>
  <si>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</si>
  <si>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</si>
  <si>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</si>
  <si>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</si>
  <si>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</si>
  <si>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</si>
  <si>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</si>
  <si>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</si>
  <si>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</si>
  <si>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</si>
  <si>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</si>
  <si>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</si>
  <si>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</si>
  <si>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</si>
  <si>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</si>
  <si>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</si>
  <si>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</si>
  <si>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</si>
  <si>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</si>
  <si>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</si>
  <si>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</si>
  <si>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</si>
  <si>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</si>
  <si>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</si>
  <si>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</si>
  <si>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</si>
  <si>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</si>
  <si>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</si>
  <si>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</si>
  <si>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</si>
  <si>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</si>
  <si>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</si>
  <si>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</si>
  <si>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</si>
  <si>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</si>
  <si>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</si>
  <si>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</si>
  <si>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</si>
  <si>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</si>
  <si>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</si>
  <si>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</si>
  <si>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</si>
  <si>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</si>
  <si>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</si>
  <si>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</si>
  <si>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</si>
  <si>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</si>
  <si>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</si>
  <si>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</si>
  <si>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</si>
  <si>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</si>
  <si>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</si>
  <si>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</si>
  <si>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</si>
  <si>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</si>
  <si>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</si>
  <si>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</si>
  <si>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</si>
  <si>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</si>
  <si>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</si>
  <si>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</si>
  <si>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</si>
  <si>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</si>
  <si>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</si>
  <si>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</si>
  <si>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</si>
  <si>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</si>
  <si>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</si>
  <si>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</si>
  <si>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</si>
  <si>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</si>
  <si>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</si>
  <si>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</si>
  <si>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</si>
  <si>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</si>
  <si>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</si>
  <si>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</si>
  <si>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</si>
  <si>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</si>
  <si>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</si>
  <si>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</si>
  <si>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</si>
  <si>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</si>
  <si>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</si>
  <si>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</si>
  <si>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</si>
  <si>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</si>
  <si>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</si>
  <si>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</si>
  <si>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</si>
  <si>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</si>
  <si>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</si>
  <si>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</si>
  <si>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</si>
  <si>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</si>
  <si>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</si>
  <si>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</si>
  <si>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</si>
  <si>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</si>
  <si>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</si>
  <si>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</si>
  <si>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</si>
  <si>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</si>
  <si>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</si>
  <si>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</si>
  <si>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</si>
  <si>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</si>
  <si>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</si>
  <si>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</si>
  <si>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</si>
  <si>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</si>
  <si>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</si>
  <si>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</si>
  <si>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</si>
  <si>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</si>
  <si>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</si>
  <si>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</si>
  <si>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</si>
  <si>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</si>
  <si>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</si>
  <si>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</si>
  <si>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</si>
  <si>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</si>
  <si>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</si>
  <si>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</si>
  <si>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</si>
  <si>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</si>
  <si>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</si>
  <si>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</si>
  <si>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</si>
  <si>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</si>
  <si>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</si>
  <si>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</si>
  <si>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</si>
  <si>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</si>
  <si>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</si>
  <si>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</si>
  <si>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</si>
  <si>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</si>
  <si>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</si>
  <si>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</si>
  <si>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</si>
  <si>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</si>
  <si>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</si>
  <si>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</si>
  <si>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</si>
  <si>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</si>
  <si>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</si>
  <si>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</si>
  <si>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</si>
  <si>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</si>
  <si>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</si>
  <si>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</si>
  <si>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</si>
  <si>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</si>
  <si>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</si>
  <si>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</si>
  <si>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</si>
  <si>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</si>
  <si>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</si>
  <si>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</si>
  <si>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</si>
  <si>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</si>
  <si>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</si>
  <si>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</si>
  <si>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</si>
  <si>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</si>
  <si>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</si>
  <si>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</si>
  <si>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</si>
  <si>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</si>
  <si>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</si>
  <si>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</si>
  <si>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</si>
  <si>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</si>
  <si>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</si>
  <si>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</si>
  <si>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</si>
  <si>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</si>
  <si>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</si>
  <si>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</si>
  <si>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</si>
  <si>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</si>
  <si>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</si>
  <si>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</si>
  <si>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</si>
  <si>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</si>
  <si>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</si>
  <si>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</si>
  <si>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</si>
  <si>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</si>
  <si>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</si>
  <si>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</si>
  <si>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</si>
  <si>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</si>
  <si>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</si>
  <si>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</si>
  <si>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</si>
  <si>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</si>
  <si>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</si>
  <si>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</si>
  <si>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</si>
  <si>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</si>
  <si>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</si>
  <si>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</si>
  <si>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</si>
  <si>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</si>
  <si>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</si>
  <si>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</si>
  <si>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</si>
  <si>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</si>
  <si>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</si>
  <si>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</si>
  <si>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</si>
  <si>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</si>
  <si>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</si>
  <si>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</si>
  <si>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</si>
  <si>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</si>
  <si>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</si>
  <si>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</si>
  <si>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</si>
  <si>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</si>
  <si>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</si>
  <si>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</si>
  <si>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</si>
  <si>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</si>
  <si>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</si>
  <si>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</si>
  <si>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</si>
  <si>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</si>
  <si>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</si>
  <si>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</si>
  <si>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</si>
  <si>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</si>
  <si>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</si>
  <si>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</si>
  <si>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</si>
  <si>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</si>
  <si>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</si>
  <si>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</si>
  <si>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</si>
  <si>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</si>
  <si>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</si>
  <si>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</si>
  <si>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</si>
  <si>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</si>
  <si>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</si>
  <si>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</si>
  <si>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</si>
  <si>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</si>
  <si>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</si>
  <si>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</si>
  <si>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</si>
  <si>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</si>
  <si>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</si>
  <si>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</si>
  <si>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</si>
  <si>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</si>
  <si>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</si>
  <si>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</si>
  <si>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</si>
  <si>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</si>
  <si>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</si>
  <si>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</si>
  <si>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</si>
  <si>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</si>
  <si>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</si>
  <si>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</si>
  <si>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</si>
  <si>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</si>
  <si>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</si>
  <si>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</si>
  <si>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</si>
  <si>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</si>
  <si>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</si>
  <si>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</si>
  <si>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</si>
  <si>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</si>
  <si>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</si>
  <si>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</si>
  <si>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</si>
  <si>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</si>
  <si>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</si>
  <si>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</si>
  <si>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</si>
  <si>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</si>
  <si>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</si>
  <si>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</si>
  <si>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</si>
  <si>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</si>
  <si>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</si>
  <si>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</si>
  <si>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</si>
  <si>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</si>
  <si>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</si>
  <si>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</si>
  <si>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</si>
  <si>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</si>
  <si>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</si>
  <si>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</si>
  <si>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</si>
  <si>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</si>
  <si>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</si>
  <si>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</si>
  <si>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</si>
  <si>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</si>
  <si>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</si>
  <si>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</si>
  <si>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</si>
  <si>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</si>
  <si>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</si>
  <si>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</si>
  <si>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</si>
  <si>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</si>
  <si>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</si>
  <si>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</si>
  <si>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</si>
  <si>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</si>
  <si>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</si>
  <si>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</si>
  <si>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</si>
  <si>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</si>
  <si>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</si>
  <si>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</si>
  <si>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</si>
  <si>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</si>
  <si>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</si>
  <si>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</si>
  <si>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</si>
  <si>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</si>
  <si>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</si>
  <si>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</si>
  <si>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</si>
  <si>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</si>
  <si>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</si>
  <si>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</si>
  <si>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</si>
  <si>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</si>
  <si>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</si>
  <si>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</si>
  <si>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</si>
  <si>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</si>
  <si>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</si>
  <si>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</si>
  <si>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</si>
  <si>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</si>
  <si>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</si>
  <si>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</si>
  <si>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</si>
  <si>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</si>
  <si>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</si>
  <si>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</si>
  <si>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</si>
  <si>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</si>
  <si>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</si>
  <si>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</si>
  <si>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</si>
  <si>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</si>
  <si>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</si>
  <si>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</si>
  <si>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</si>
  <si>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</si>
  <si>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</si>
  <si>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</si>
  <si>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</si>
  <si>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</si>
  <si>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</si>
  <si>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</si>
  <si>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</si>
  <si>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</si>
  <si>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</si>
  <si>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</si>
  <si>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</si>
  <si>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</si>
  <si>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</si>
  <si>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</si>
  <si>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</si>
  <si>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</si>
  <si>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</si>
  <si>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</si>
  <si>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</si>
  <si>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</si>
  <si>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</si>
  <si>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</si>
  <si>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</si>
  <si>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</si>
  <si>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</si>
  <si>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</si>
  <si>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</si>
  <si>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</si>
  <si>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</si>
  <si>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</si>
  <si>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</si>
  <si>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</si>
  <si>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</si>
  <si>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</si>
  <si>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</si>
  <si>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</si>
  <si>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</si>
  <si>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</si>
  <si>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</si>
  <si>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</si>
  <si>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</si>
  <si>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</si>
  <si>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</si>
  <si>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</si>
  <si>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</si>
  <si>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</si>
  <si>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</si>
  <si>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</si>
  <si>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</si>
  <si>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</si>
  <si>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</si>
  <si>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</si>
  <si>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</si>
  <si>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</si>
  <si>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</si>
  <si>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</si>
  <si>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</si>
  <si>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</si>
  <si>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</si>
  <si>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</si>
  <si>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</si>
  <si>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</si>
  <si>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</si>
  <si>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</si>
  <si>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</si>
  <si>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</si>
  <si>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</si>
  <si>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</si>
  <si>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</si>
  <si>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</si>
  <si>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</si>
  <si>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</si>
  <si>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</si>
  <si>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</si>
  <si>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</si>
  <si>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</si>
  <si>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</si>
  <si>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</si>
  <si>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</si>
  <si>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</si>
  <si>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</si>
  <si>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</si>
  <si>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</si>
  <si>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</si>
  <si>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</si>
  <si>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</si>
  <si>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</si>
  <si>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</si>
  <si>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</si>
  <si>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</si>
  <si>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</si>
  <si>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</si>
  <si>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</si>
  <si>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</si>
  <si>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</si>
  <si>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</si>
  <si>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</si>
  <si>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</si>
  <si>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</si>
  <si>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</si>
  <si>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</si>
  <si>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</si>
  <si>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</si>
  <si>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</si>
  <si>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</si>
  <si>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</si>
  <si>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</si>
  <si>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</si>
  <si>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</si>
  <si>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</si>
  <si>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</si>
  <si>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</si>
  <si>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</si>
  <si>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</si>
  <si>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</si>
  <si>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</si>
  <si>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</si>
  <si>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</si>
  <si>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</si>
  <si>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</si>
  <si>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</si>
  <si>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</si>
  <si>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</si>
  <si>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</si>
  <si>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</si>
  <si>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</si>
  <si>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</si>
  <si>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</si>
  <si>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</si>
  <si>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</si>
  <si>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</si>
  <si>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</si>
  <si>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</si>
  <si>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</si>
  <si>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</si>
  <si>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</si>
  <si>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</si>
  <si>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</si>
  <si>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</si>
  <si>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</si>
  <si>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</si>
  <si>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</si>
  <si>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</si>
  <si>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</si>
  <si>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</si>
  <si>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</si>
  <si>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</si>
  <si>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</si>
  <si>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</si>
  <si>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</si>
  <si>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</si>
  <si>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</si>
  <si>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</si>
  <si>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</si>
  <si>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</si>
  <si>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</si>
  <si>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</si>
  <si>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</si>
  <si>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</si>
  <si>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</si>
  <si>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</si>
  <si>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</si>
  <si>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</si>
  <si>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</si>
  <si>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</si>
  <si>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</si>
  <si>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</si>
  <si>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</si>
  <si>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</si>
  <si>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</si>
  <si>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</si>
  <si>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</si>
  <si>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</si>
  <si>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</si>
  <si>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</si>
  <si>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</si>
  <si>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</si>
  <si>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</si>
  <si>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</si>
  <si>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</si>
  <si>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</si>
  <si>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</si>
  <si>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</si>
  <si>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</si>
  <si>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</si>
  <si>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</si>
  <si>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</si>
  <si>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</si>
  <si>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</si>
  <si>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</si>
  <si>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</si>
  <si>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</si>
  <si>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</si>
  <si>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</si>
  <si>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</si>
  <si>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</si>
  <si>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</si>
  <si>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</si>
  <si>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</si>
  <si>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</si>
  <si>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</si>
  <si>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</si>
  <si>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</si>
  <si>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</si>
  <si>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</si>
  <si>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</si>
  <si>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</si>
  <si>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</si>
  <si>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</si>
  <si>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</si>
  <si>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</si>
  <si>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</si>
  <si>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</si>
  <si>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</si>
  <si>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</si>
  <si>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</si>
  <si>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</si>
  <si>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</si>
  <si>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</si>
  <si>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</si>
  <si>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</si>
  <si>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</si>
  <si>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</si>
  <si>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</si>
  <si>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</si>
  <si>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</si>
  <si>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</si>
  <si>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</si>
  <si>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</si>
  <si>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</si>
  <si>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</si>
  <si>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</si>
  <si>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</si>
  <si>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</si>
  <si>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</si>
  <si>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</si>
  <si>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</si>
  <si>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</si>
  <si>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</si>
  <si>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</si>
  <si>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</si>
  <si>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</si>
  <si>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</si>
  <si>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</si>
  <si>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</si>
  <si>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</si>
  <si>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</si>
  <si>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</si>
  <si>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</si>
  <si>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</si>
  <si>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</si>
  <si>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</si>
  <si>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</si>
  <si>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</si>
  <si>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</si>
  <si>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</si>
  <si>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</si>
  <si>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</si>
  <si>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</si>
  <si>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</si>
  <si>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</si>
  <si>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</si>
  <si>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</si>
  <si>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</si>
  <si>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</si>
  <si>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</si>
  <si>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</si>
  <si>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</si>
  <si>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</si>
  <si>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</si>
  <si>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</si>
  <si>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</si>
  <si>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</si>
  <si>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</si>
  <si>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</si>
  <si>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</si>
  <si>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</si>
  <si>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</si>
  <si>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</si>
  <si>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</si>
  <si>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</si>
  <si>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</si>
  <si>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</si>
  <si>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</si>
  <si>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</si>
  <si>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</si>
  <si>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</si>
  <si>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</si>
  <si>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</si>
  <si>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</si>
  <si>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</si>
  <si>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</si>
  <si>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</si>
  <si>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</si>
  <si>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</si>
  <si>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</si>
  <si>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</si>
  <si>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</si>
  <si>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</si>
  <si>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</si>
  <si>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</si>
  <si>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</si>
  <si>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</si>
  <si>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</si>
  <si>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</si>
  <si>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</si>
  <si>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</si>
  <si>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</si>
  <si>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</si>
  <si>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</si>
  <si>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</si>
  <si>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</si>
  <si>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</si>
  <si>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</si>
  <si>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</si>
  <si>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</si>
  <si>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</si>
  <si>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</si>
  <si>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</si>
  <si>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</si>
  <si>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</si>
  <si>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</si>
  <si>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</si>
  <si>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</si>
  <si>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</si>
  <si>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</si>
  <si>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</si>
  <si>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</si>
  <si>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</si>
  <si>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</si>
  <si>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</si>
  <si>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</si>
  <si>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</si>
  <si>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</si>
  <si>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</si>
  <si>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</si>
  <si>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</si>
  <si>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</si>
  <si>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</si>
  <si>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</si>
  <si>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</si>
  <si>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</si>
  <si>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</si>
  <si>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</si>
  <si>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</si>
  <si>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</si>
  <si>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</si>
  <si>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</si>
  <si>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</si>
  <si>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</si>
  <si>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</si>
  <si>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</si>
  <si>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</si>
  <si>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</si>
  <si>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</si>
  <si>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</si>
  <si>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</si>
  <si>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</si>
  <si>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</si>
  <si>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</si>
  <si>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</si>
  <si>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</si>
  <si>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</si>
  <si>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</si>
  <si>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</si>
  <si>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</si>
  <si>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</si>
  <si>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</si>
  <si>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</si>
  <si>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</si>
  <si>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</si>
  <si>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</si>
  <si>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</si>
  <si>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</si>
  <si>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</si>
  <si>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</si>
  <si>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</si>
  <si>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</si>
  <si>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</si>
  <si>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</si>
  <si>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</si>
  <si>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</si>
  <si>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</si>
  <si>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</si>
  <si>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</si>
  <si>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</si>
  <si>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</si>
  <si>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</si>
  <si>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</si>
  <si>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</si>
  <si>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</si>
  <si>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</si>
  <si>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</si>
  <si>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</si>
  <si>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</si>
  <si>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</si>
  <si>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</si>
  <si>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</si>
  <si>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</si>
  <si>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</si>
  <si>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</si>
  <si>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</si>
  <si>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</si>
  <si>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</si>
  <si>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</si>
  <si>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</si>
  <si>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</si>
  <si>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</si>
  <si>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</si>
  <si>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</si>
  <si>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</si>
  <si>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</si>
  <si>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</si>
  <si>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</si>
  <si>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</si>
  <si>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</si>
  <si>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</si>
  <si>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</si>
  <si>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</si>
  <si>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</si>
  <si>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</si>
  <si>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</si>
  <si>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</si>
  <si>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</si>
  <si>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</si>
  <si>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</si>
  <si>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</si>
  <si>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</si>
  <si>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</si>
  <si>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</si>
  <si>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</si>
  <si>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</si>
  <si>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</si>
  <si>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</si>
  <si>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</si>
  <si>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</si>
  <si>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</si>
  <si>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</si>
  <si>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</si>
  <si>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</si>
  <si>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</si>
  <si>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</si>
  <si>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</si>
  <si>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</si>
  <si>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</si>
  <si>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</si>
  <si>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</si>
  <si>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</si>
  <si>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</si>
  <si>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</si>
  <si>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</si>
  <si>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</si>
  <si>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</si>
  <si>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</si>
  <si>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</si>
  <si>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</si>
  <si>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</si>
  <si>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</si>
  <si>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</si>
  <si>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</si>
  <si>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</si>
  <si>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</si>
  <si>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</si>
  <si>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</si>
  <si>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</si>
  <si>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</si>
  <si>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</si>
  <si>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</si>
  <si>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</si>
  <si>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</si>
  <si>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</si>
  <si>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</si>
  <si>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</si>
  <si>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</si>
  <si>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</si>
  <si>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</si>
  <si>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</si>
  <si>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</si>
  <si>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</si>
  <si>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</si>
  <si>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</si>
  <si>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</si>
  <si>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</si>
  <si>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</si>
  <si>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</si>
  <si>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</si>
  <si>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</si>
  <si>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</si>
  <si>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</si>
  <si>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</si>
  <si>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</si>
  <si>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</si>
  <si>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</si>
  <si>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</si>
  <si>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</si>
  <si>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</si>
  <si>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</si>
  <si>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</si>
  <si>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</si>
  <si>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</si>
  <si>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</si>
  <si>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</si>
  <si>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</si>
  <si>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</si>
  <si>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</si>
  <si>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</si>
  <si>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</si>
  <si>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</si>
  <si>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</si>
  <si>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</si>
  <si>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</si>
  <si>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</si>
  <si>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</si>
  <si>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</si>
  <si>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</si>
  <si>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</si>
  <si>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</si>
  <si>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</si>
  <si>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</si>
  <si>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</si>
  <si>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</si>
  <si>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</si>
  <si>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</si>
  <si>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</si>
  <si>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</si>
  <si>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</si>
  <si>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</si>
  <si>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</si>
  <si>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</si>
  <si>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</si>
  <si>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</si>
  <si>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</si>
  <si>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</si>
  <si>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</si>
  <si>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</si>
  <si>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</si>
  <si>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</si>
  <si>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</si>
  <si>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</si>
  <si>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</si>
  <si>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</si>
  <si>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</si>
  <si>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</si>
  <si>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</si>
  <si>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</si>
  <si>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</si>
  <si>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</si>
  <si>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</si>
  <si>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</si>
  <si>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</si>
  <si>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</si>
  <si>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</si>
  <si>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</si>
  <si>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</si>
  <si>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</si>
  <si>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</si>
  <si>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</si>
  <si>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</si>
  <si>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</si>
  <si>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</si>
  <si>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</si>
  <si>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</si>
  <si>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</si>
  <si>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</si>
  <si>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</si>
  <si>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</si>
  <si>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</si>
  <si>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</si>
  <si>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</si>
  <si>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</si>
  <si>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</si>
  <si>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</si>
  <si>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</si>
  <si>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</si>
  <si>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</si>
  <si>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</si>
  <si>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</si>
  <si>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</si>
  <si>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</si>
  <si>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</si>
  <si>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</si>
  <si>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</si>
  <si>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</si>
  <si>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</si>
  <si>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</si>
  <si>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</si>
  <si>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</si>
  <si>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</si>
  <si>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</si>
  <si>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</si>
  <si>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</si>
  <si>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</si>
  <si>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</si>
  <si>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</si>
  <si>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</si>
  <si>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</si>
  <si>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</si>
  <si>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</si>
  <si>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</si>
  <si>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</si>
  <si>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</si>
  <si>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</si>
  <si>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</si>
  <si>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</si>
  <si>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</si>
  <si>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</si>
  <si>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</si>
  <si>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</si>
  <si>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</si>
  <si>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</si>
  <si>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</si>
  <si>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</si>
  <si>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</si>
  <si>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</si>
  <si>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</si>
  <si>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</si>
  <si>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</si>
  <si>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</si>
  <si>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</si>
  <si>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</si>
  <si>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</si>
  <si>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</si>
  <si>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</si>
  <si>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</si>
  <si>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</si>
  <si>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</si>
  <si>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</si>
  <si>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</si>
  <si>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</si>
  <si>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</si>
  <si>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</si>
  <si>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</si>
  <si>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</si>
  <si>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</si>
  <si>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</si>
  <si>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</si>
  <si>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</si>
  <si>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</si>
  <si>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</si>
  <si>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</si>
  <si>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</si>
  <si>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</si>
  <si>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</si>
  <si>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</si>
  <si>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</si>
  <si>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</si>
  <si>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</si>
  <si>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</si>
  <si>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</si>
  <si>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</si>
  <si>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</si>
  <si>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</si>
  <si>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</si>
  <si>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</si>
  <si>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</si>
  <si>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</si>
  <si>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</si>
  <si>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</si>
  <si>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</si>
  <si>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</si>
  <si>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</si>
  <si>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</si>
  <si>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</si>
  <si>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</si>
  <si>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</si>
  <si>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</si>
  <si>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</si>
  <si>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</si>
  <si>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</si>
  <si>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</si>
  <si>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</si>
  <si>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</si>
  <si>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</si>
  <si>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</si>
  <si>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</si>
  <si>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</si>
  <si>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</si>
  <si>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</si>
  <si>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</si>
  <si>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</si>
  <si>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</si>
  <si>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</si>
  <si>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</si>
  <si>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</si>
  <si>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</si>
  <si>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</si>
  <si>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</si>
  <si>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</si>
  <si>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</si>
  <si>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</si>
  <si>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</si>
  <si>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</si>
  <si>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</si>
  <si>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</si>
  <si>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</si>
  <si>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</si>
  <si>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</si>
  <si>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</si>
  <si>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</si>
  <si>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</si>
  <si>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</si>
  <si>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</si>
  <si>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</si>
  <si>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</si>
  <si>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</si>
  <si>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</si>
  <si>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</si>
  <si>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</si>
  <si>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</si>
  <si>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</si>
  <si>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</si>
  <si>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</si>
  <si>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</si>
  <si>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</si>
  <si>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</si>
  <si>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</si>
  <si>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</si>
  <si>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</si>
  <si>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</si>
  <si>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</si>
  <si>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</si>
  <si>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</si>
  <si>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</si>
  <si>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</si>
  <si>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</si>
  <si>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</si>
  <si>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</si>
  <si>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</si>
  <si>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</si>
  <si>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</si>
  <si>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</si>
  <si>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</si>
  <si>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</si>
  <si>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</si>
  <si>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</si>
  <si>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</si>
  <si>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</si>
  <si>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</si>
  <si>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</si>
  <si>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</si>
  <si>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</si>
  <si>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</si>
  <si>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</si>
  <si>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</si>
  <si>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</si>
  <si>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</si>
  <si>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</si>
  <si>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</si>
  <si>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</si>
  <si>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</si>
  <si>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</si>
  <si>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</si>
  <si>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</si>
  <si>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</si>
  <si>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</si>
  <si>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</si>
  <si>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</si>
  <si>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</si>
  <si>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</si>
  <si>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</si>
  <si>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</si>
  <si>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</si>
  <si>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</si>
  <si>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</si>
  <si>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</si>
  <si>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</si>
  <si>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</si>
  <si>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</si>
  <si>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</si>
  <si>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</si>
  <si>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</si>
  <si>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</si>
  <si>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</si>
  <si>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</si>
  <si>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</si>
  <si>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</si>
  <si>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</si>
  <si>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</si>
  <si>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</si>
  <si>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</si>
  <si>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</si>
  <si>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</si>
  <si>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</si>
  <si>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</si>
  <si>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</si>
  <si>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</si>
  <si>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</si>
  <si>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</si>
  <si>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</si>
  <si>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</si>
  <si>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</si>
  <si>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</si>
  <si>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</si>
  <si>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</si>
  <si>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</si>
  <si>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</si>
  <si>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</si>
  <si>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</si>
  <si>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</si>
  <si>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</si>
  <si>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</si>
  <si>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</si>
  <si>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</si>
  <si>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</si>
  <si>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</si>
  <si>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</si>
  <si>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</si>
  <si>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</si>
  <si>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</si>
  <si>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</si>
  <si>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</si>
  <si>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</si>
  <si>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</si>
  <si>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</si>
  <si>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</si>
  <si>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</si>
  <si>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</si>
  <si>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</si>
  <si>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</si>
  <si>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</si>
  <si>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</si>
  <si>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</si>
  <si>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</si>
  <si>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</si>
  <si>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</si>
  <si>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</si>
  <si>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</si>
  <si>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</si>
  <si>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</si>
  <si>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</si>
  <si>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</si>
  <si>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</si>
  <si>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</si>
  <si>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</si>
  <si>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</si>
  <si>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</si>
  <si>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</si>
  <si>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</si>
  <si>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</si>
  <si>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</si>
  <si>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</si>
  <si>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</si>
  <si>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</si>
  <si>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</si>
  <si>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</si>
  <si>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</si>
  <si>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</si>
  <si>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</si>
  <si>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</si>
  <si>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</si>
  <si>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</si>
  <si>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</si>
  <si>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</si>
  <si>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</si>
  <si>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</si>
  <si>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</si>
  <si>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</si>
  <si>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</si>
  <si>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</si>
  <si>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</si>
  <si>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</si>
  <si>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</si>
  <si>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</si>
  <si>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</si>
  <si>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</si>
  <si>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</si>
  <si>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</si>
  <si>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</si>
  <si>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</si>
  <si>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</si>
  <si>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</si>
  <si>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</si>
  <si>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</si>
  <si>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</si>
  <si>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</si>
  <si>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</si>
  <si>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</si>
  <si>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</si>
  <si>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</si>
  <si>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</si>
  <si>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</si>
  <si>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</si>
  <si>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</si>
  <si>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</si>
  <si>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</si>
  <si>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</si>
  <si>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</si>
  <si>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</si>
  <si>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</si>
  <si>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</si>
  <si>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</si>
  <si>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</si>
  <si>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</si>
  <si>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</si>
  <si>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</si>
  <si>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</si>
  <si>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</si>
  <si>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</si>
  <si>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</si>
  <si>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</si>
  <si>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</si>
  <si>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</si>
  <si>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</si>
  <si>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</si>
  <si>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</si>
  <si>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</si>
  <si>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</si>
  <si>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</si>
  <si>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</si>
  <si>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</si>
  <si>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</si>
  <si>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</si>
  <si>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</si>
  <si>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</si>
  <si>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</si>
  <si>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</si>
  <si>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</si>
  <si>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</si>
  <si>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</si>
  <si>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</si>
  <si>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</si>
  <si>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</si>
  <si>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</si>
  <si>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</si>
  <si>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</si>
  <si>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</si>
  <si>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</si>
  <si>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</si>
  <si>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</si>
  <si>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</si>
  <si>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</si>
  <si>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</si>
  <si>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</si>
  <si>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</si>
  <si>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</si>
  <si>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</si>
  <si>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</si>
  <si>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</si>
  <si>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</si>
  <si>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</si>
  <si>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</si>
  <si>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</si>
  <si>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</si>
  <si>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</si>
  <si>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</si>
  <si>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</si>
  <si>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</si>
  <si>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</si>
  <si>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</si>
  <si>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</si>
  <si>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</si>
  <si>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</si>
  <si>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</si>
  <si>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</si>
  <si>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</si>
  <si>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</si>
  <si>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</si>
  <si>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</si>
  <si>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</si>
  <si>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</si>
  <si>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</si>
  <si>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</si>
  <si>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</si>
  <si>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</si>
  <si>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</si>
  <si>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</si>
  <si>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</si>
  <si>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</si>
  <si>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</si>
  <si>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</si>
  <si>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</si>
  <si>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</si>
  <si>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</si>
  <si>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</si>
  <si>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</si>
  <si>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</si>
  <si>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</si>
  <si>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</si>
  <si>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</si>
  <si>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</si>
  <si>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</si>
  <si>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</si>
  <si>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</si>
  <si>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</si>
  <si>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</si>
  <si>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</si>
  <si>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</si>
  <si>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</si>
  <si>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</si>
  <si>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</si>
  <si>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</si>
  <si>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</si>
  <si>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</si>
  <si>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</si>
  <si>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</si>
  <si>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</si>
  <si>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</si>
  <si>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</si>
  <si>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</si>
  <si>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</si>
  <si>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</si>
  <si>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</si>
  <si>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</si>
  <si>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</si>
  <si>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</si>
  <si>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</si>
  <si>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</si>
  <si>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</si>
  <si>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</si>
  <si>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</si>
  <si>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</si>
  <si>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</si>
  <si>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</si>
  <si>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</si>
  <si>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</si>
  <si>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</si>
  <si>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</si>
  <si>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</si>
  <si>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</si>
  <si>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</si>
  <si>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</si>
  <si>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</si>
  <si>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</si>
  <si>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</si>
  <si>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</si>
  <si>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</si>
  <si>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</si>
  <si>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</si>
  <si>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</si>
  <si>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</si>
  <si>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</si>
  <si>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</si>
  <si>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</si>
  <si>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</si>
  <si>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</si>
  <si>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</si>
  <si>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</si>
  <si>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</si>
  <si>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</si>
  <si>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</si>
  <si>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</si>
  <si>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</si>
  <si>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</si>
  <si>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</si>
  <si>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</si>
  <si>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</si>
  <si>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</si>
  <si>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</si>
  <si>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</si>
  <si>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</si>
  <si>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</si>
  <si>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</si>
  <si>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</si>
  <si>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</si>
  <si>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</si>
  <si>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</si>
  <si>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</si>
  <si>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</si>
  <si>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</si>
  <si>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</si>
  <si>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</si>
  <si>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</si>
  <si>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</si>
  <si>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</si>
  <si>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</si>
  <si>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</si>
  <si>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</si>
  <si>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</si>
  <si>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</si>
  <si>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</si>
  <si>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</si>
  <si>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</si>
  <si>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</si>
  <si>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</si>
  <si>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</si>
  <si>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</si>
  <si>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</si>
  <si>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</si>
  <si>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</si>
  <si>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</si>
  <si>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</si>
  <si>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</si>
  <si>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</si>
  <si>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</si>
  <si>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</si>
  <si>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</si>
  <si>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</si>
  <si>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</si>
  <si>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</si>
  <si>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</si>
  <si>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</si>
  <si>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</si>
  <si>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</si>
  <si>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</si>
  <si>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</si>
  <si>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</si>
  <si>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</si>
  <si>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</si>
  <si>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</si>
  <si>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</si>
  <si>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</si>
  <si>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</si>
  <si>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</si>
  <si>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</si>
  <si>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</si>
  <si>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</si>
  <si>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</si>
  <si>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</si>
  <si>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</si>
  <si>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</si>
  <si>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</si>
  <si>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</si>
  <si>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</si>
  <si>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</si>
  <si>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</si>
  <si>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</si>
  <si>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</si>
  <si>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</si>
  <si>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</si>
  <si>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</si>
  <si>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</si>
  <si>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</si>
  <si>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</si>
  <si>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</si>
  <si>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</si>
  <si>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</si>
  <si>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</si>
  <si>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</si>
  <si>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</si>
  <si>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</si>
  <si>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</si>
  <si>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</si>
  <si>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</si>
  <si>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</si>
  <si>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</si>
  <si>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</si>
  <si>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</si>
  <si>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</si>
  <si>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</si>
  <si>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</si>
  <si>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</si>
  <si>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</si>
  <si>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</si>
  <si>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</si>
  <si>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</si>
  <si>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</si>
  <si>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</si>
  <si>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</si>
  <si>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</si>
  <si>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</si>
  <si>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</si>
  <si>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</si>
  <si>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</si>
  <si>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</si>
  <si>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</si>
  <si>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</si>
  <si>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</si>
  <si>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</si>
  <si>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</si>
  <si>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</si>
  <si>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</si>
  <si>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</si>
  <si>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</si>
  <si>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</si>
  <si>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</si>
  <si>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</si>
  <si>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</si>
  <si>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</si>
  <si>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</si>
  <si>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</si>
  <si>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</si>
  <si>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</si>
  <si>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</si>
  <si>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</si>
  <si>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</si>
  <si>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</si>
  <si>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</si>
  <si>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</si>
  <si>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</si>
  <si>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</si>
  <si>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</si>
  <si>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</si>
  <si>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</si>
  <si>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</si>
  <si>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</si>
  <si>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</si>
  <si>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</si>
  <si>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</si>
  <si>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</si>
  <si>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</si>
  <si>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</si>
  <si>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</si>
  <si>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</si>
  <si>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</si>
  <si>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</si>
  <si>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</si>
  <si>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</si>
  <si>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</si>
  <si>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</si>
  <si>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</si>
  <si>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</si>
  <si>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</si>
  <si>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</si>
  <si>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</si>
  <si>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</si>
  <si>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</si>
  <si>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</si>
  <si>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</si>
  <si>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</si>
  <si>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</si>
  <si>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</si>
  <si>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</si>
  <si>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</si>
  <si>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</si>
  <si>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</si>
  <si>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</si>
  <si>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</si>
  <si>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</si>
  <si>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</si>
  <si>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</si>
  <si>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</si>
  <si>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</si>
  <si>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</si>
  <si>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</si>
  <si>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</si>
  <si>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</si>
  <si>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</si>
  <si>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</si>
  <si>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</si>
  <si>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</si>
  <si>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</si>
  <si>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</si>
  <si>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</si>
  <si>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</si>
  <si>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</si>
  <si>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</si>
  <si>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</si>
  <si>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</si>
  <si>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</si>
  <si>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</si>
  <si>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</si>
  <si>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</si>
  <si>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</si>
  <si>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</si>
  <si>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</si>
  <si>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</si>
  <si>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</si>
  <si>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</si>
  <si>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</si>
  <si>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</si>
  <si>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</si>
  <si>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</si>
  <si>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</si>
  <si>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</si>
  <si>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</si>
  <si>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</si>
  <si>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</si>
  <si>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</si>
  <si>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</si>
  <si>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</si>
  <si>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</si>
  <si>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</si>
  <si>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</si>
  <si>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</si>
  <si>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</si>
  <si>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</si>
  <si>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</si>
  <si>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</si>
  <si>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</si>
  <si>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</si>
  <si>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</si>
  <si>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</si>
  <si>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</si>
  <si>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</si>
  <si>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</si>
  <si>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</si>
  <si>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</si>
  <si>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</si>
  <si>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</si>
  <si>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</si>
  <si>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</si>
  <si>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</si>
  <si>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</si>
  <si>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</si>
  <si>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</si>
  <si>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</si>
  <si>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</si>
  <si>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</si>
  <si>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</si>
  <si>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</si>
  <si>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</si>
  <si>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</si>
  <si>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</si>
  <si>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</si>
  <si>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</si>
  <si>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</si>
  <si>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</si>
  <si>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</si>
  <si>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</si>
  <si>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</si>
  <si>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</si>
  <si>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</si>
  <si>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</si>
  <si>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</si>
  <si>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</si>
  <si>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</si>
  <si>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</si>
  <si>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</si>
  <si>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</si>
  <si>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</si>
  <si>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</si>
  <si>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</si>
  <si>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</si>
  <si>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</si>
  <si>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</si>
  <si>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</si>
  <si>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</si>
  <si>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</si>
  <si>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</si>
  <si>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</si>
  <si>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</si>
  <si>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</si>
  <si>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</si>
  <si>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</si>
  <si>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</si>
  <si>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</si>
  <si>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</si>
  <si>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</si>
  <si>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</si>
  <si>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</si>
  <si>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</si>
  <si>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</si>
  <si>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</si>
  <si>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</si>
  <si>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</si>
  <si>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</si>
  <si>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</si>
  <si>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</si>
  <si>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</si>
  <si>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</si>
  <si>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</si>
  <si>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</si>
  <si>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</si>
  <si>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</si>
  <si>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</si>
  <si>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</si>
  <si>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</si>
  <si>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</si>
  <si>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</si>
  <si>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</si>
  <si>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</si>
  <si>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</si>
  <si>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</si>
  <si>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</si>
  <si>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</si>
  <si>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</si>
  <si>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</si>
  <si>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</si>
  <si>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</si>
  <si>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</si>
  <si>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</si>
  <si>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</si>
  <si>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</si>
  <si>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</si>
  <si>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</si>
  <si>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</si>
  <si>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</si>
  <si>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</si>
  <si>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</si>
  <si>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</si>
  <si>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</si>
  <si>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</si>
  <si>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</si>
  <si>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</si>
  <si>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</si>
  <si>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</si>
  <si>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</si>
  <si>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</si>
  <si>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</si>
  <si>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</si>
  <si>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</si>
  <si>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</si>
  <si>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</si>
  <si>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</si>
  <si>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</si>
  <si>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</si>
  <si>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</si>
  <si>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</si>
  <si>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</si>
  <si>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</si>
  <si>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</si>
  <si>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</si>
  <si>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</si>
  <si>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</si>
  <si>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</si>
  <si>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</si>
  <si>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</si>
  <si>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</si>
  <si>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</si>
  <si>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</si>
  <si>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</si>
  <si>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</si>
  <si>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</si>
  <si>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</si>
  <si>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</si>
  <si>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</si>
  <si>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</si>
  <si>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</si>
  <si>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</si>
  <si>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</si>
  <si>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</si>
  <si>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</si>
  <si>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</si>
  <si>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</si>
  <si>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</si>
  <si>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</si>
  <si>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</si>
  <si>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</si>
  <si>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</si>
  <si>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</si>
  <si>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</si>
  <si>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</si>
  <si>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</si>
  <si>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</si>
  <si>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</si>
  <si>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</si>
  <si>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</si>
  <si>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</si>
  <si>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</si>
  <si>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</si>
  <si>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</si>
  <si>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</si>
  <si>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</si>
  <si>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</si>
  <si>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</si>
  <si>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</si>
  <si>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</si>
  <si>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</si>
  <si>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</si>
  <si>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</si>
  <si>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</si>
  <si>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</si>
  <si>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</si>
  <si>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</si>
  <si>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</si>
  <si>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</si>
  <si>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</si>
  <si>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</si>
  <si>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</si>
  <si>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</si>
  <si>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</si>
  <si>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</si>
  <si>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</si>
  <si>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</si>
  <si>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</si>
  <si>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</si>
  <si>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</si>
  <si>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</si>
  <si>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</si>
  <si>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</si>
  <si>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</si>
  <si>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</si>
  <si>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</si>
  <si>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</si>
  <si>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</si>
  <si>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</si>
  <si>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</si>
  <si>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</si>
  <si>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</si>
  <si>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</si>
  <si>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</si>
  <si>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</si>
  <si>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</si>
  <si>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</si>
  <si>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</si>
  <si>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</si>
  <si>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</si>
  <si>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</si>
  <si>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</si>
  <si>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</si>
  <si>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</si>
  <si>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</si>
  <si>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</si>
  <si>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</si>
  <si>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</si>
  <si>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</si>
  <si>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</si>
  <si>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</si>
  <si>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</si>
  <si>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</si>
  <si>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</si>
  <si>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</si>
  <si>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</si>
  <si>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</si>
  <si>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</si>
  <si>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</si>
  <si>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</si>
  <si>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</si>
  <si>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</si>
  <si>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</si>
  <si>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</si>
  <si>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</si>
  <si>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</si>
  <si>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</si>
  <si>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</si>
  <si>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</si>
  <si>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</si>
  <si>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</si>
  <si>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</si>
  <si>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</si>
  <si>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</si>
  <si>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</si>
  <si>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</si>
  <si>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</si>
  <si>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</si>
  <si>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</si>
  <si>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</si>
  <si>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</si>
  <si>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</si>
  <si>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</si>
  <si>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</si>
  <si>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</si>
  <si>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</si>
  <si>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</si>
  <si>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</si>
  <si>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</si>
  <si>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</si>
  <si>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</si>
  <si>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</si>
  <si>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</si>
  <si>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</si>
  <si>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</si>
  <si>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</si>
  <si>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</si>
  <si>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</si>
  <si>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</si>
  <si>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</si>
  <si>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</si>
  <si>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</si>
  <si>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</si>
  <si>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</si>
  <si>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</si>
  <si>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</si>
  <si>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</si>
  <si>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</si>
  <si>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</si>
  <si>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</si>
  <si>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</si>
  <si>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</si>
  <si>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</si>
  <si>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</si>
  <si>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</si>
  <si>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</si>
  <si>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</si>
  <si>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</si>
  <si>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</si>
  <si>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</si>
  <si>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</si>
  <si>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</si>
  <si>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</si>
  <si>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</si>
  <si>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</si>
  <si>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</si>
  <si>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</si>
  <si>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</si>
  <si>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</si>
  <si>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</si>
  <si>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</si>
  <si>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</si>
  <si>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</si>
  <si>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</si>
  <si>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</si>
  <si>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</si>
  <si>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</si>
  <si>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</si>
  <si>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</si>
  <si>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</si>
  <si>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</si>
  <si>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</si>
  <si>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</si>
  <si>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</si>
  <si>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</si>
  <si>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</si>
  <si>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</si>
  <si>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</si>
  <si>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</si>
  <si>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</si>
  <si>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</si>
  <si>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</si>
  <si>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</si>
  <si>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</si>
  <si>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</si>
  <si>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</si>
  <si>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</si>
  <si>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</si>
  <si>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</si>
  <si>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</si>
  <si>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</si>
  <si>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</si>
  <si>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</si>
  <si>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</si>
  <si>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</si>
  <si>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</si>
  <si>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</si>
  <si>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</si>
  <si>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</si>
  <si>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</si>
  <si>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</si>
  <si>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</si>
  <si>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</si>
  <si>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</si>
  <si>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</si>
  <si>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</si>
  <si>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</si>
  <si>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</si>
  <si>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</si>
  <si>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</si>
  <si>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</si>
  <si>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</si>
  <si>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</si>
  <si>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</si>
  <si>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</si>
  <si>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</si>
  <si>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</si>
  <si>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</si>
  <si>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</si>
  <si>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</si>
  <si>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</si>
  <si>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</si>
  <si>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</si>
  <si>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</si>
  <si>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</si>
  <si>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</si>
  <si>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</si>
  <si>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</si>
  <si>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</si>
  <si>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</si>
  <si>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</si>
  <si>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</si>
  <si>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</si>
  <si>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</si>
  <si>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</si>
  <si>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</si>
  <si>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</si>
  <si>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</si>
  <si>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</si>
  <si>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</si>
  <si>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</si>
  <si>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</si>
  <si>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</si>
  <si>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</si>
  <si>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</si>
  <si>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</si>
  <si>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</si>
  <si>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</si>
  <si>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</si>
  <si>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</si>
  <si>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</si>
  <si>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</si>
  <si>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</si>
  <si>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</si>
  <si>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</si>
  <si>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</si>
  <si>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</si>
  <si>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</si>
  <si>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</si>
  <si>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</si>
  <si>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</si>
  <si>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</si>
  <si>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</si>
  <si>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</si>
  <si>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</si>
  <si>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</si>
  <si>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</si>
  <si>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</si>
  <si>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</si>
  <si>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</si>
  <si>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</si>
  <si>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</si>
  <si>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</si>
  <si>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</si>
  <si>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</si>
  <si>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</si>
  <si>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</si>
  <si>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</si>
  <si>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</si>
  <si>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</si>
  <si>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</si>
  <si>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</si>
  <si>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</si>
  <si>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</si>
  <si>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</si>
  <si>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</si>
  <si>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</si>
  <si>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</si>
  <si>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</si>
  <si>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</si>
  <si>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</si>
  <si>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</si>
  <si>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</si>
  <si>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</si>
  <si>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</si>
  <si>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</si>
  <si>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</si>
  <si>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</si>
  <si>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</si>
  <si>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</si>
  <si>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</si>
  <si>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</si>
  <si>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</si>
  <si>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</si>
  <si>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</si>
  <si>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</si>
  <si>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</si>
  <si>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</si>
  <si>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</si>
  <si>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</si>
  <si>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</si>
  <si>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</si>
  <si>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</si>
  <si>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</si>
  <si>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</si>
  <si>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</si>
  <si>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</si>
  <si>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</si>
  <si>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</si>
  <si>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</si>
  <si>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</si>
  <si>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</si>
  <si>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</si>
  <si>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</si>
  <si>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</si>
  <si>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</si>
  <si>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</si>
  <si>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</si>
  <si>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</si>
  <si>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</si>
  <si>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</si>
  <si>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</si>
  <si>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</si>
  <si>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</si>
  <si>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</si>
  <si>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</si>
  <si>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</si>
  <si>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</si>
  <si>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</si>
  <si>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</si>
  <si>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</si>
  <si>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</si>
  <si>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</si>
  <si>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</si>
  <si>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</si>
  <si>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</si>
  <si>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</si>
  <si>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</si>
  <si>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</si>
  <si>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</si>
  <si>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</si>
  <si>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</si>
  <si>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</si>
  <si>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</si>
  <si>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</si>
  <si>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</si>
  <si>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</si>
  <si>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</si>
  <si>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</si>
  <si>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</si>
  <si>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</si>
  <si>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</si>
  <si>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</si>
  <si>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</si>
  <si>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</si>
  <si>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</si>
  <si>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</si>
  <si>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</si>
  <si>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</si>
  <si>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</si>
  <si>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</si>
  <si>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</si>
  <si>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</si>
  <si>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</si>
  <si>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</si>
  <si>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</si>
  <si>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</si>
  <si>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</si>
  <si>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</si>
  <si>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</si>
  <si>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</si>
  <si>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</si>
  <si>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</si>
  <si>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</si>
  <si>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</si>
  <si>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</si>
  <si>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</si>
  <si>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</si>
  <si>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</si>
  <si>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</si>
  <si>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</si>
  <si>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</si>
  <si>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</si>
  <si>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</si>
  <si>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</si>
  <si>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</si>
  <si>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</si>
  <si>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</si>
  <si>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</si>
  <si>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</si>
  <si>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</si>
  <si>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</si>
  <si>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</si>
  <si>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</si>
  <si>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</si>
  <si>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</si>
  <si>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</si>
  <si>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</si>
  <si>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</si>
  <si>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</si>
  <si>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</si>
  <si>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</si>
  <si>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</si>
  <si>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</si>
  <si>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</si>
  <si>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</si>
  <si>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</si>
  <si>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</si>
  <si>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</si>
  <si>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</si>
  <si>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</si>
  <si>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</si>
  <si>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</si>
  <si>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</si>
  <si>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</si>
  <si>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</si>
  <si>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</si>
  <si>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</si>
  <si>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</si>
  <si>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</si>
  <si>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</si>
  <si>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</si>
  <si>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</si>
  <si>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</si>
  <si>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</si>
  <si>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</si>
  <si>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</si>
  <si>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</si>
  <si>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</si>
  <si>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</si>
  <si>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</si>
  <si>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</si>
  <si>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</si>
  <si>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</si>
  <si>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</si>
  <si>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</si>
  <si>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</si>
  <si>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</si>
  <si>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</si>
  <si>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</si>
  <si>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</si>
  <si>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</si>
  <si>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</si>
  <si>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</si>
  <si>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</si>
  <si>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</si>
  <si>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</si>
  <si>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</si>
  <si>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</si>
  <si>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</si>
  <si>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</si>
  <si>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</si>
  <si>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</si>
  <si>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</si>
  <si>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</si>
  <si>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</si>
  <si>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</si>
  <si>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</si>
  <si>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</si>
  <si>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</si>
  <si>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</si>
  <si>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</si>
  <si>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</si>
  <si>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</si>
  <si>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</si>
  <si>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</si>
  <si>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</si>
  <si>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</si>
  <si>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</si>
  <si>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</si>
  <si>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</si>
  <si>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</si>
  <si>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</si>
  <si>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</si>
  <si>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</si>
  <si>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</si>
  <si>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</si>
  <si>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</si>
  <si>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</si>
  <si>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</si>
  <si>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</si>
  <si>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</si>
  <si>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</si>
  <si>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</si>
  <si>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</si>
  <si>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</si>
  <si>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</si>
  <si>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</si>
  <si>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</si>
  <si>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</si>
  <si>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</si>
  <si>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</si>
  <si>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</si>
  <si>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</si>
  <si>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</si>
  <si>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</si>
  <si>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</si>
  <si>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</si>
  <si>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</si>
  <si>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</si>
  <si>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</si>
  <si>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</si>
  <si>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</si>
  <si>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</si>
  <si>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</si>
  <si>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</si>
  <si>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</si>
  <si>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</si>
  <si>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</si>
  <si>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</si>
  <si>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</si>
  <si>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</si>
  <si>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</si>
  <si>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</si>
  <si>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</si>
  <si>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</si>
  <si>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</si>
  <si>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</si>
  <si>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</si>
  <si>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</si>
  <si>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</si>
  <si>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</si>
  <si>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</si>
  <si>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</si>
  <si>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</si>
  <si>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</si>
  <si>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</si>
  <si>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</si>
  <si>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</si>
  <si>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</si>
  <si>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</si>
  <si>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</si>
  <si>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</si>
  <si>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</si>
  <si>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</si>
  <si>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</si>
  <si>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</si>
  <si>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</si>
  <si>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</si>
  <si>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</si>
  <si>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</si>
  <si>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</si>
  <si>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</si>
  <si>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</si>
  <si>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</si>
  <si>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</si>
  <si>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</si>
  <si>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</si>
  <si>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</si>
  <si>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</si>
  <si>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</si>
  <si>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</si>
  <si>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</si>
  <si>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</si>
  <si>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</si>
  <si>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</si>
  <si>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</si>
  <si>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</si>
  <si>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</si>
  <si>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</si>
  <si>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</si>
  <si>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</si>
  <si>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</si>
  <si>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</si>
  <si>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</si>
  <si>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</si>
  <si>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</si>
  <si>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</si>
  <si>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</si>
  <si>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</si>
  <si>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</si>
  <si>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</si>
  <si>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</si>
  <si>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</si>
  <si>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</si>
  <si>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</si>
  <si>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</si>
  <si>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</si>
  <si>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</si>
  <si>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</si>
  <si>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</si>
  <si>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</si>
  <si>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</si>
  <si>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</si>
  <si>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</si>
  <si>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</si>
  <si>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</si>
  <si>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</si>
  <si>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</si>
  <si>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</si>
  <si>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</si>
  <si>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</si>
  <si>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</si>
  <si>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</si>
  <si>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</si>
  <si>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</si>
  <si>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</si>
  <si>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</si>
  <si>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</si>
  <si>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</si>
  <si>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</si>
  <si>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</si>
  <si>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</si>
  <si>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</si>
  <si>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</si>
  <si>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</si>
  <si>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</si>
  <si>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</si>
  <si>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</si>
  <si>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</si>
  <si>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</si>
  <si>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</si>
  <si>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</si>
  <si>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</si>
  <si>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</si>
  <si>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</si>
  <si>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</si>
  <si>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</si>
  <si>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</si>
  <si>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</si>
  <si>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</si>
  <si>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</si>
  <si>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</si>
  <si>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</si>
  <si>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</si>
  <si>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</si>
  <si>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</si>
  <si>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</si>
  <si>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</si>
  <si>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</si>
  <si>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</si>
  <si>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</si>
  <si>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</si>
  <si>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</si>
  <si>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</si>
  <si>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</si>
  <si>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</si>
  <si>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</si>
  <si>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</si>
  <si>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</si>
  <si>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</si>
  <si>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</si>
  <si>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</si>
  <si>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</si>
  <si>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</si>
  <si>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</si>
  <si>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</si>
  <si>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</si>
  <si>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</si>
  <si>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</si>
  <si>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</si>
  <si>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</si>
  <si>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</si>
  <si>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</si>
  <si>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</si>
  <si>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</si>
  <si>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</si>
  <si>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</si>
  <si>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</si>
  <si>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</si>
  <si>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</si>
  <si>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</si>
  <si>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</si>
  <si>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</si>
  <si>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</si>
  <si>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</si>
  <si>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</si>
  <si>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</si>
  <si>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</si>
  <si>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</si>
  <si>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</si>
  <si>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</si>
  <si>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</si>
  <si>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</si>
  <si>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</si>
  <si>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</si>
  <si>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</si>
  <si>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</si>
  <si>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</si>
  <si>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</si>
  <si>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</si>
  <si>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</si>
  <si>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</si>
  <si>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</si>
  <si>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</si>
  <si>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</si>
  <si>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</si>
  <si>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</si>
  <si>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</si>
  <si>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</si>
  <si>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</si>
  <si>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</si>
  <si>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</si>
  <si>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</si>
  <si>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</si>
  <si>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</si>
  <si>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</si>
  <si>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</si>
  <si>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</si>
  <si>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</si>
  <si>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</si>
  <si>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</si>
  <si>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</si>
  <si>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</si>
  <si>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</si>
  <si>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</si>
  <si>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</si>
  <si>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</si>
  <si>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</si>
  <si>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</si>
  <si>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</si>
  <si>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</si>
  <si>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</si>
  <si>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</si>
  <si>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</si>
  <si>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</si>
  <si>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</si>
  <si>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</si>
  <si>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</si>
  <si>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</si>
  <si>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</si>
  <si>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</si>
  <si>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</si>
  <si>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</si>
  <si>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</si>
  <si>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</si>
  <si>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</si>
  <si>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</si>
  <si>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</si>
  <si>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</si>
  <si>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</si>
  <si>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</si>
  <si>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</si>
  <si>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</si>
  <si>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</si>
  <si>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</si>
  <si>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</si>
  <si>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</si>
  <si>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</si>
  <si>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</si>
  <si>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</si>
  <si>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</si>
  <si>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</si>
  <si>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</si>
  <si>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</si>
  <si>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</si>
  <si>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</si>
  <si>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</si>
  <si>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</si>
  <si>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</si>
  <si>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</si>
  <si>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</si>
  <si>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</si>
  <si>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</si>
  <si>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</si>
  <si>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</si>
  <si>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</si>
  <si>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</si>
  <si>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</si>
  <si>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</si>
  <si>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</si>
  <si>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</si>
  <si>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</si>
  <si>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</si>
  <si>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</si>
  <si>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</si>
  <si>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</si>
  <si>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</si>
  <si>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</si>
  <si>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</si>
  <si>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</si>
  <si>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</si>
  <si>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</si>
  <si>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</si>
  <si>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</si>
  <si>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</si>
  <si>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</si>
  <si>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</si>
  <si>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</si>
  <si>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</si>
  <si>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</si>
  <si>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</si>
  <si>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</si>
  <si>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</si>
  <si>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</si>
  <si>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</si>
  <si>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</si>
  <si>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</si>
  <si>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</si>
  <si>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</si>
  <si>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</si>
  <si>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</si>
  <si>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</si>
  <si>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</si>
  <si>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</si>
  <si>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</si>
  <si>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</si>
  <si>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</si>
  <si>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</si>
  <si>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</si>
  <si>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</si>
  <si>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</si>
  <si>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</si>
  <si>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</si>
  <si>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</si>
  <si>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</si>
  <si>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</si>
  <si>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</si>
  <si>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</si>
  <si>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</si>
  <si>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</si>
  <si>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</si>
  <si>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</si>
  <si>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</si>
  <si>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</si>
  <si>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</si>
  <si>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</si>
  <si>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</si>
  <si>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</si>
  <si>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</si>
  <si>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</si>
  <si>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</si>
  <si>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</si>
  <si>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</si>
  <si>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</si>
  <si>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</si>
  <si>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</si>
  <si>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</si>
  <si>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</si>
  <si>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</si>
  <si>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</si>
  <si>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</si>
  <si>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</si>
  <si>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</si>
  <si>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</si>
  <si>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</si>
  <si>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</si>
  <si>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</si>
  <si>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</si>
  <si>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</si>
  <si>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</si>
  <si>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</si>
  <si>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</si>
  <si>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</si>
  <si>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</si>
  <si>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</si>
  <si>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</si>
  <si>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</si>
  <si>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</si>
  <si>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</si>
  <si>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</si>
  <si>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</si>
  <si>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</si>
  <si>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</si>
  <si>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</si>
  <si>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</si>
  <si>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</si>
  <si>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</si>
  <si>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</si>
  <si>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</si>
  <si>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</si>
  <si>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</si>
  <si>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</si>
  <si>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</si>
  <si>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</si>
  <si>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</si>
  <si>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</si>
  <si>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</si>
  <si>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</si>
  <si>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</si>
  <si>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</si>
  <si>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</si>
  <si>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</si>
  <si>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</si>
  <si>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</si>
  <si>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</si>
  <si>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</si>
  <si>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</si>
  <si>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</si>
  <si>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</si>
  <si>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</si>
  <si>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</si>
  <si>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</si>
  <si>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</si>
  <si>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</si>
  <si>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</si>
  <si>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</si>
  <si>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</si>
  <si>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</si>
  <si>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</si>
  <si>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</si>
  <si>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</si>
  <si>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</si>
  <si>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</si>
  <si>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</si>
  <si>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</si>
  <si>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</si>
  <si>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</si>
  <si>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</si>
  <si>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</si>
  <si>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</si>
  <si>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</si>
  <si>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</si>
  <si>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</si>
  <si>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</si>
  <si>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</si>
  <si>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</si>
  <si>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</si>
  <si>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</si>
  <si>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</si>
  <si>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</si>
  <si>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</si>
  <si>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</si>
  <si>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</si>
  <si>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</si>
  <si>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</si>
  <si>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</si>
  <si>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</si>
  <si>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</si>
  <si>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</si>
  <si>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</si>
  <si>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</si>
  <si>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</si>
  <si>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</si>
  <si>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</si>
  <si>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</si>
  <si>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</si>
  <si>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</si>
  <si>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</si>
  <si>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</si>
  <si>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</si>
  <si>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</si>
  <si>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</si>
  <si>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</si>
  <si>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</si>
  <si>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</si>
  <si>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</si>
  <si>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</si>
  <si>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</si>
  <si>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</si>
  <si>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</si>
  <si>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</si>
  <si>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</si>
  <si>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</si>
  <si>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</si>
  <si>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</si>
  <si>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</si>
  <si>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</si>
  <si>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</si>
  <si>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</si>
  <si>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</si>
  <si>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</si>
  <si>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</si>
  <si>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</si>
  <si>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</si>
  <si>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</si>
  <si>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</si>
  <si>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</si>
  <si>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</si>
  <si>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</si>
  <si>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</si>
  <si>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</si>
  <si>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</si>
  <si>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</si>
  <si>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</si>
  <si>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</si>
  <si>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</si>
  <si>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</si>
  <si>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</si>
  <si>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</si>
  <si>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</si>
  <si>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</si>
  <si>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</si>
  <si>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</si>
  <si>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</si>
  <si>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</si>
  <si>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</si>
  <si>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</si>
  <si>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</si>
  <si>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</si>
  <si>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</si>
  <si>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</si>
  <si>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</si>
  <si>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</si>
  <si>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</si>
  <si>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</si>
  <si>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</si>
  <si>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</si>
  <si>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</si>
  <si>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</si>
  <si>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</si>
  <si>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</si>
  <si>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</si>
  <si>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</si>
  <si>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</si>
  <si>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</si>
  <si>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</si>
  <si>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</si>
  <si>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</si>
  <si>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</si>
  <si>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</si>
  <si>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</si>
  <si>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</si>
  <si>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</si>
  <si>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</si>
  <si>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</si>
  <si>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</si>
  <si>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</si>
  <si>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</si>
  <si>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</si>
  <si>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</si>
  <si>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</si>
  <si>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</si>
  <si>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</si>
  <si>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</si>
  <si>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</si>
  <si>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</si>
  <si>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</si>
  <si>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</si>
  <si>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</si>
  <si>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</si>
  <si>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</si>
  <si>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</si>
  <si>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</si>
  <si>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</si>
  <si>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</si>
  <si>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</si>
  <si>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</si>
  <si>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</si>
  <si>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</si>
  <si>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</si>
  <si>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</si>
  <si>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</si>
  <si>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</si>
  <si>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</si>
  <si>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</si>
  <si>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</si>
  <si>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</si>
  <si>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</si>
  <si>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</si>
  <si>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</si>
  <si>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</si>
  <si>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</si>
  <si>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</si>
  <si>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</si>
  <si>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</si>
  <si>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</si>
  <si>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</si>
  <si>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</si>
  <si>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</si>
  <si>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</si>
  <si>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</si>
  <si>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</si>
  <si>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</si>
  <si>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</si>
  <si>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</si>
  <si>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</si>
  <si>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</si>
  <si>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</si>
  <si>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</si>
  <si>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</si>
  <si>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</si>
  <si>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</si>
  <si>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</si>
  <si>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</si>
  <si>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</si>
  <si>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</si>
  <si>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</si>
  <si>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</si>
  <si>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</si>
  <si>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</si>
  <si>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</si>
  <si>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</si>
  <si>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</si>
  <si>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</si>
  <si>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</si>
  <si>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</si>
  <si>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</si>
  <si>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</si>
  <si>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</si>
  <si>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</si>
  <si>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</si>
  <si>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</si>
  <si>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</si>
  <si>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</si>
  <si>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</si>
  <si>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</si>
  <si>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</si>
  <si>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</si>
  <si>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</si>
  <si>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</si>
  <si>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</si>
  <si>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</si>
  <si>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</si>
  <si>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</si>
  <si>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</si>
  <si>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</si>
  <si>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</si>
  <si>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</si>
  <si>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</si>
  <si>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</si>
  <si>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</si>
  <si>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</si>
  <si>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</si>
  <si>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</si>
  <si>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</si>
  <si>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</si>
  <si>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</si>
  <si>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</si>
  <si>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</si>
  <si>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</si>
  <si>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</si>
  <si>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</si>
  <si>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</si>
  <si>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</si>
  <si>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</si>
  <si>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</si>
  <si>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</si>
  <si>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</si>
  <si>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</si>
  <si>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</si>
  <si>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</si>
  <si>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</si>
  <si>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</si>
  <si>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</si>
  <si>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</si>
  <si>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</si>
  <si>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</si>
  <si>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</si>
  <si>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</si>
  <si>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</si>
  <si>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</si>
  <si>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</si>
  <si>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</si>
  <si>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</si>
  <si>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</si>
  <si>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</si>
  <si>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</si>
  <si>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</si>
  <si>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</si>
  <si>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</si>
  <si>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</si>
  <si>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</si>
  <si>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</si>
  <si>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</si>
  <si>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</si>
  <si>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</si>
  <si>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</si>
  <si>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</si>
  <si>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</si>
  <si>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</si>
  <si>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</si>
  <si>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</si>
  <si>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</si>
  <si>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</si>
  <si>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</si>
  <si>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</si>
  <si>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</si>
  <si>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</si>
  <si>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</si>
  <si>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</si>
  <si>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</si>
  <si>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</si>
  <si>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</si>
  <si>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</si>
  <si>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</si>
  <si>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</si>
  <si>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</si>
  <si>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</si>
  <si>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</si>
  <si>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</si>
  <si>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</si>
  <si>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</si>
  <si>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</si>
  <si>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</si>
  <si>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</si>
  <si>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</si>
  <si>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</si>
  <si>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</si>
  <si>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</si>
  <si>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</si>
  <si>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</si>
  <si>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</si>
  <si>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</si>
  <si>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</si>
  <si>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</si>
  <si>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</si>
  <si>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</si>
  <si>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</si>
  <si>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</si>
  <si>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</si>
  <si>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</si>
  <si>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</si>
  <si>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</si>
  <si>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</si>
  <si>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</si>
  <si>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</si>
  <si>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</si>
  <si>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</si>
  <si>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</si>
  <si>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</si>
  <si>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</si>
  <si>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</si>
  <si>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</si>
  <si>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</si>
  <si>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</si>
  <si>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</si>
  <si>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</si>
  <si>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</si>
  <si>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</si>
  <si>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</si>
  <si>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</si>
  <si>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</si>
  <si>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</si>
  <si>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</si>
  <si>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</si>
  <si>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</si>
  <si>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</si>
  <si>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</si>
  <si>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</si>
  <si>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</si>
  <si>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</si>
  <si>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</si>
  <si>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</si>
  <si>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</si>
  <si>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</si>
  <si>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</si>
  <si>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</si>
  <si>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</si>
  <si>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</si>
  <si>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</si>
  <si>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</si>
  <si>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</si>
  <si>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</si>
  <si>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</si>
  <si>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</si>
  <si>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</si>
  <si>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</si>
  <si>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</si>
  <si>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</si>
  <si>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</si>
  <si>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</si>
  <si>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</si>
  <si>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</si>
  <si>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</si>
  <si>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</si>
  <si>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</si>
  <si>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</si>
  <si>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</si>
  <si>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</si>
  <si>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</si>
  <si>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</si>
  <si>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</si>
  <si>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</si>
  <si>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</si>
  <si>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</si>
  <si>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</si>
  <si>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</si>
  <si>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</si>
  <si>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</si>
  <si>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</si>
  <si>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</si>
  <si>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</si>
  <si>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</si>
  <si>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</si>
  <si>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</si>
  <si>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</si>
  <si>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</si>
  <si>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</si>
  <si>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</si>
  <si>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</si>
  <si>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</si>
  <si>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</si>
  <si>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</si>
  <si>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</si>
  <si>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</si>
  <si>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</si>
  <si>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</si>
  <si>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</si>
  <si>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</si>
  <si>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</si>
  <si>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</si>
  <si>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</si>
  <si>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</si>
  <si>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</si>
  <si>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</si>
  <si>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</si>
  <si>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</si>
  <si>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</si>
  <si>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</si>
  <si>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</si>
  <si>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</si>
  <si>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</si>
  <si>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</si>
  <si>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</si>
  <si>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</si>
  <si>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</si>
  <si>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</si>
  <si>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</si>
  <si>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</si>
  <si>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</si>
  <si>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</si>
  <si>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</si>
  <si>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</si>
  <si>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</si>
  <si>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</si>
  <si>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</si>
  <si>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</si>
  <si>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</si>
  <si>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</si>
  <si>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</si>
  <si>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</si>
  <si>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</si>
  <si>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</si>
  <si>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</si>
  <si>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</si>
  <si>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</si>
  <si>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</si>
  <si>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</si>
  <si>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</si>
  <si>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</si>
  <si>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</si>
  <si>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</si>
  <si>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</si>
  <si>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</si>
  <si>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</si>
  <si>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</si>
  <si>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</si>
  <si>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</si>
  <si>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</si>
  <si>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</si>
  <si>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</si>
  <si>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</si>
  <si>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</si>
  <si>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</si>
  <si>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</si>
  <si>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</si>
  <si>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</si>
  <si>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</si>
  <si>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</si>
  <si>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</si>
  <si>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</si>
  <si>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</si>
  <si>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</si>
  <si>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</si>
  <si>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</si>
  <si>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</si>
  <si>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</si>
  <si>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</si>
  <si>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</si>
  <si>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</si>
  <si>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</si>
  <si>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</si>
  <si>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</si>
  <si>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</si>
  <si>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</si>
  <si>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</si>
  <si>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</si>
  <si>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</si>
  <si>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</si>
  <si>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</si>
  <si>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</si>
  <si>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</si>
  <si>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</si>
  <si>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</si>
  <si>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</si>
  <si>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</si>
  <si>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</si>
  <si>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</si>
  <si>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</si>
  <si>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</si>
  <si>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</si>
  <si>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</si>
  <si>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</si>
  <si>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</si>
  <si>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</si>
  <si>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</si>
  <si>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</si>
  <si>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</si>
  <si>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</si>
  <si>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</si>
  <si>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</si>
  <si>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</si>
  <si>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</si>
  <si>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</si>
  <si>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</si>
  <si>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</si>
  <si>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</si>
  <si>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</si>
  <si>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</si>
  <si>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</si>
  <si>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</si>
  <si>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</si>
  <si>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</si>
  <si>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</si>
  <si>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</si>
  <si>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</si>
  <si>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</si>
  <si>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</si>
  <si>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</si>
  <si>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</si>
  <si>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</si>
  <si>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</si>
  <si>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</si>
  <si>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</si>
  <si>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</si>
  <si>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</si>
  <si>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</si>
  <si>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</si>
  <si>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</si>
  <si>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</si>
  <si>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</si>
  <si>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</si>
  <si>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</si>
  <si>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</si>
  <si>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</si>
  <si>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</si>
  <si>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</si>
  <si>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</si>
  <si>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</si>
  <si>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</si>
  <si>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</si>
  <si>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</si>
  <si>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</si>
  <si>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</si>
  <si>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</si>
  <si>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</si>
  <si>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</si>
  <si>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</si>
  <si>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</si>
  <si>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</si>
  <si>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</si>
  <si>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</si>
  <si>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</si>
  <si>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</si>
  <si>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</si>
  <si>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</si>
  <si>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</si>
  <si>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</si>
  <si>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</si>
  <si>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</si>
  <si>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</si>
  <si>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</si>
  <si>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</si>
  <si>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</si>
  <si>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</si>
  <si>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</si>
  <si>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</si>
  <si>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</si>
  <si>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</si>
  <si>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</si>
  <si>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</si>
  <si>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</si>
  <si>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</si>
  <si>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</si>
  <si>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</si>
  <si>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</si>
  <si>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</si>
  <si>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</si>
  <si>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</si>
  <si>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</si>
  <si>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</si>
  <si>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</si>
  <si>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</si>
  <si>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</si>
  <si>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</si>
  <si>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</si>
  <si>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</si>
  <si>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</si>
  <si>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</si>
  <si>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</si>
  <si>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</si>
  <si>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</si>
  <si>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</si>
  <si>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</si>
  <si>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</si>
  <si>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</si>
  <si>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</si>
  <si>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</si>
  <si>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</si>
  <si>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</si>
  <si>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</si>
  <si>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</si>
  <si>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</si>
  <si>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</si>
  <si>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</si>
  <si>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</si>
  <si>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</si>
  <si>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</si>
  <si>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</si>
  <si>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</si>
  <si>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</si>
  <si>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</si>
  <si>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</si>
  <si>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</si>
  <si>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</si>
  <si>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</si>
  <si>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</si>
  <si>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</si>
  <si>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</si>
  <si>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</si>
  <si>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</si>
  <si>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</si>
  <si>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</si>
  <si>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</si>
  <si>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</si>
  <si>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</si>
  <si>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</si>
  <si>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</si>
  <si>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</si>
  <si>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</si>
  <si>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</si>
  <si>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</si>
  <si>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</si>
  <si>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</si>
  <si>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</si>
  <si>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</si>
  <si>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</si>
  <si>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</si>
  <si>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</si>
  <si>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</si>
  <si>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</si>
  <si>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</si>
  <si>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</si>
  <si>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</si>
  <si>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</si>
  <si>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</si>
  <si>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</si>
  <si>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</si>
  <si>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</si>
  <si>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</si>
  <si>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</si>
  <si>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</si>
  <si>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</si>
  <si>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</si>
  <si>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</si>
  <si>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</si>
  <si>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</si>
  <si>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</si>
  <si>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</si>
  <si>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</si>
  <si>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</si>
  <si>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</si>
  <si>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</si>
  <si>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</si>
  <si>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</si>
  <si>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</si>
  <si>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</si>
  <si>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</si>
  <si>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</si>
  <si>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</si>
  <si>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</si>
  <si>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</si>
  <si>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</si>
  <si>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</si>
  <si>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</si>
  <si>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</si>
  <si>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</si>
  <si>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</si>
  <si>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</si>
  <si>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</si>
  <si>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</si>
  <si>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</si>
  <si>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</si>
  <si>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</si>
  <si>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</si>
  <si>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</si>
  <si>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</si>
  <si>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</si>
  <si>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</si>
  <si>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</si>
  <si>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</si>
  <si>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</si>
  <si>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</si>
  <si>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</si>
  <si>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</si>
  <si>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</si>
  <si>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</si>
  <si>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</si>
  <si>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</si>
  <si>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</si>
  <si>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</si>
  <si>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</si>
  <si>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</si>
  <si>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</si>
  <si>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</si>
  <si>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</si>
  <si>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</si>
  <si>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</si>
  <si>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</si>
  <si>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</si>
  <si>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</si>
  <si>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</si>
  <si>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</si>
  <si>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</si>
  <si>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</si>
  <si>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</si>
  <si>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</si>
  <si>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</si>
  <si>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</si>
  <si>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</si>
  <si>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</si>
  <si>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</si>
  <si>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</si>
  <si>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</si>
  <si>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</si>
  <si>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</si>
  <si>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</si>
  <si>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</si>
  <si>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</si>
  <si>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</si>
  <si>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</si>
  <si>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</si>
  <si>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</si>
  <si>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</si>
  <si>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</si>
  <si>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</si>
  <si>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</si>
  <si>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</si>
  <si>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</si>
  <si>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</si>
  <si>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</si>
  <si>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</si>
  <si>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</si>
  <si>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</si>
  <si>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</si>
  <si>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</si>
  <si>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</si>
  <si>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</si>
  <si>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</si>
  <si>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</si>
  <si>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</si>
  <si>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</si>
  <si>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</si>
  <si>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</si>
  <si>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</si>
  <si>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</si>
  <si>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</si>
  <si>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</si>
  <si>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</si>
  <si>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</si>
  <si>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</si>
  <si>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</si>
  <si>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</si>
  <si>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</si>
  <si>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</si>
  <si>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</si>
  <si>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</si>
  <si>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</si>
  <si>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</si>
  <si>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</si>
  <si>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</si>
  <si>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</si>
  <si>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</si>
  <si>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</si>
  <si>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</si>
  <si>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</si>
  <si>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</si>
  <si>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</si>
  <si>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</si>
  <si>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</si>
  <si>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</si>
  <si>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</si>
  <si>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</si>
  <si>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</si>
  <si>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</si>
  <si>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</si>
  <si>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</si>
  <si>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</si>
  <si>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</si>
  <si>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</si>
  <si>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</si>
  <si>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</si>
  <si>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</si>
  <si>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</si>
  <si>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</si>
  <si>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</si>
  <si>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</si>
  <si>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</si>
  <si>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</si>
  <si>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</si>
  <si>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</si>
  <si>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</si>
  <si>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</si>
  <si>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</si>
  <si>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</si>
  <si>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</si>
  <si>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</si>
  <si>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</si>
  <si>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</si>
  <si>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</si>
  <si>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</si>
  <si>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</si>
  <si>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</si>
  <si>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</si>
  <si>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</si>
  <si>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</si>
  <si>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</si>
  <si>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</si>
  <si>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</si>
  <si>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</si>
  <si>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</si>
  <si>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</si>
  <si>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</si>
  <si>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</si>
  <si>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</si>
  <si>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</si>
  <si>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</si>
  <si>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</si>
  <si>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</si>
  <si>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</si>
  <si>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</si>
  <si>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</si>
  <si>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</si>
  <si>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</si>
  <si>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</si>
  <si>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</si>
  <si>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</si>
  <si>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</si>
  <si>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</si>
  <si>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</si>
  <si>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</si>
  <si>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</si>
  <si>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</si>
  <si>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</si>
  <si>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</si>
  <si>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</si>
  <si>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</si>
  <si>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</si>
  <si>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</si>
  <si>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</si>
  <si>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</si>
  <si>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</si>
  <si>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</si>
  <si>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</si>
  <si>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</si>
  <si>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</si>
  <si>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</si>
  <si>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</si>
  <si>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</si>
  <si>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</si>
  <si>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</si>
  <si>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</si>
  <si>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</si>
  <si>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</si>
  <si>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</si>
  <si>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</si>
  <si>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</si>
  <si>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</si>
  <si>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</si>
  <si>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</si>
  <si>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</si>
  <si>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</si>
  <si>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</si>
  <si>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</si>
  <si>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</si>
  <si>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</si>
  <si>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</si>
  <si>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</si>
  <si>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</si>
  <si>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</si>
  <si>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</si>
  <si>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</si>
  <si>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</si>
  <si>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</si>
  <si>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</si>
  <si>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</si>
  <si>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</si>
  <si>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</si>
  <si>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</si>
  <si>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</si>
  <si>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</si>
  <si>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</si>
  <si>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</si>
  <si>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</si>
  <si>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</si>
  <si>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</si>
  <si>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</si>
  <si>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</si>
  <si>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</si>
  <si>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</si>
  <si>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</si>
  <si>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</si>
  <si>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</si>
  <si>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</si>
  <si>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</si>
  <si>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</si>
  <si>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</si>
  <si>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</si>
  <si>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</si>
  <si>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</si>
  <si>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</si>
  <si>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</si>
  <si>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</si>
  <si>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</si>
  <si>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</si>
  <si>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</si>
  <si>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</si>
  <si>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</si>
  <si>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</si>
  <si>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</si>
  <si>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</si>
  <si>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</si>
  <si>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</si>
  <si>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</si>
  <si>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</si>
  <si>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</si>
  <si>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</si>
  <si>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</si>
  <si>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</si>
  <si>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</si>
  <si>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</si>
  <si>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</si>
  <si>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</si>
  <si>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</si>
  <si>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</si>
  <si>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</si>
  <si>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</si>
  <si>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</si>
  <si>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</si>
  <si>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</si>
  <si>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</si>
  <si>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</si>
  <si>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</si>
  <si>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</si>
  <si>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</si>
  <si>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</si>
  <si>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</si>
  <si>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</si>
  <si>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</si>
  <si>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</si>
  <si>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</si>
  <si>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</si>
  <si>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</si>
  <si>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</si>
  <si>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</si>
  <si>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</si>
  <si>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</si>
  <si>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</si>
  <si>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</si>
  <si>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</si>
  <si>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</si>
  <si>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</si>
  <si>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</si>
  <si>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</si>
  <si>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</si>
  <si>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</si>
  <si>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</si>
  <si>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</si>
  <si>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</si>
  <si>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</si>
  <si>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</si>
  <si>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</si>
  <si>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</si>
  <si>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</si>
  <si>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</si>
  <si>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</si>
  <si>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</si>
  <si>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</si>
  <si>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</si>
  <si>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</si>
  <si>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</si>
  <si>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</si>
  <si>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</si>
  <si>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</si>
  <si>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</si>
  <si>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</si>
  <si>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</si>
  <si>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</si>
  <si>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</si>
  <si>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</si>
  <si>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</si>
  <si>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</si>
  <si>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</si>
  <si>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</si>
  <si>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</si>
  <si>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</si>
  <si>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</si>
  <si>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</si>
  <si>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</si>
  <si>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</si>
  <si>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</si>
  <si>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</si>
  <si>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</si>
  <si>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</si>
  <si>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</si>
  <si>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</si>
  <si>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</si>
  <si>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</si>
  <si>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</si>
  <si>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</si>
  <si>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</si>
  <si>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</si>
  <si>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</si>
  <si>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</si>
  <si>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</si>
  <si>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</si>
  <si>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</si>
  <si>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</si>
  <si>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</si>
  <si>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</si>
  <si>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</si>
  <si>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</si>
  <si>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</si>
  <si>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</si>
  <si>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</si>
  <si>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</si>
  <si>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</si>
  <si>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</si>
  <si>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</si>
  <si>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</si>
  <si>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</si>
  <si>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</si>
  <si>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</si>
  <si>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</si>
  <si>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</si>
  <si>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</si>
  <si>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</si>
  <si>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</si>
  <si>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</si>
  <si>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</si>
  <si>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</si>
  <si>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</si>
  <si>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</si>
  <si>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</si>
  <si>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</si>
  <si>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</si>
  <si>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</si>
  <si>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</si>
  <si>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</si>
  <si>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</si>
  <si>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</si>
  <si>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</si>
  <si>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</si>
  <si>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</si>
  <si>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</si>
  <si>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</si>
  <si>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</si>
  <si>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</si>
  <si>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</si>
  <si>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</si>
  <si>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</si>
  <si>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</si>
  <si>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</si>
  <si>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</si>
  <si>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</si>
  <si>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</si>
  <si>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</si>
  <si>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</si>
  <si>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</si>
  <si>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</si>
  <si>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</si>
  <si>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</si>
  <si>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</si>
  <si>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</si>
  <si>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</si>
  <si>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</si>
  <si>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</si>
  <si>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</si>
  <si>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</si>
  <si>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</si>
  <si>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</si>
  <si>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</si>
  <si>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</si>
  <si>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</si>
  <si>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</si>
  <si>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</si>
  <si>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</si>
  <si>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</si>
  <si>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</si>
  <si>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</si>
  <si>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</si>
  <si>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</si>
  <si>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</si>
  <si>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</si>
  <si>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</si>
  <si>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</si>
  <si>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</si>
  <si>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</si>
  <si>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</si>
  <si>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</si>
  <si>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</si>
  <si>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</si>
  <si>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</si>
  <si>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</si>
  <si>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</si>
  <si>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</si>
  <si>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</si>
  <si>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</si>
  <si>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</si>
  <si>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</si>
  <si>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</si>
  <si>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</si>
  <si>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</si>
  <si>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</si>
  <si>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</si>
  <si>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</si>
  <si>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</si>
  <si>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</si>
  <si>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</si>
  <si>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</si>
  <si>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</si>
  <si>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</si>
  <si>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</si>
  <si>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</si>
  <si>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</si>
  <si>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</si>
  <si>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</si>
  <si>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</si>
  <si>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</si>
  <si>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</si>
  <si>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</si>
  <si>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</si>
  <si>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</si>
  <si>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</si>
  <si>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</si>
  <si>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</si>
  <si>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</si>
  <si>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</si>
  <si>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</si>
  <si>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</si>
  <si>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</si>
  <si>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</si>
  <si>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</si>
  <si>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</si>
  <si>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</si>
  <si>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</si>
  <si>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</si>
  <si>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</si>
  <si>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</si>
  <si>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</si>
  <si>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</si>
  <si>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</si>
  <si>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</si>
  <si>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</si>
  <si>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</si>
  <si>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</si>
  <si>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</si>
  <si>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</si>
  <si>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</si>
  <si>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</si>
  <si>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</si>
  <si>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</si>
  <si>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</si>
  <si>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</si>
  <si>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</si>
  <si>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</si>
  <si>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</si>
  <si>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</si>
  <si>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</si>
  <si>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</si>
  <si>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</si>
  <si>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</si>
  <si>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</si>
  <si>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</si>
  <si>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</si>
  <si>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</si>
  <si>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</si>
  <si>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</si>
  <si>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</si>
  <si>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</si>
  <si>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</si>
  <si>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</si>
  <si>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</si>
  <si>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</si>
  <si>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</si>
  <si>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</si>
  <si>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</si>
  <si>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</si>
  <si>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</si>
  <si>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</si>
  <si>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</si>
  <si>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</si>
  <si>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</si>
  <si>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</si>
  <si>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</si>
  <si>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</si>
  <si>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</si>
  <si>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</si>
  <si>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</si>
  <si>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</si>
  <si>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</si>
  <si>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</si>
  <si>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</si>
  <si>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</si>
  <si>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</si>
  <si>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</si>
  <si>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</si>
  <si>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</si>
  <si>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</si>
  <si>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</si>
  <si>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</si>
  <si>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</si>
  <si>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</si>
  <si>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</si>
  <si>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</si>
  <si>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</si>
  <si>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</si>
  <si>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</si>
  <si>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</si>
  <si>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</si>
  <si>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</si>
  <si>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</si>
  <si>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</si>
  <si>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</si>
  <si>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</si>
  <si>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</si>
  <si>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</si>
  <si>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</si>
  <si>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</si>
  <si>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</si>
  <si>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</si>
  <si>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</si>
  <si>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</si>
  <si>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</si>
  <si>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</si>
  <si>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</si>
  <si>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</si>
  <si>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</si>
  <si>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</si>
  <si>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</si>
  <si>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</si>
  <si>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</si>
  <si>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</si>
  <si>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</si>
  <si>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</si>
  <si>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</si>
  <si>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</si>
  <si>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</si>
  <si>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</si>
  <si>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</si>
  <si>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</si>
  <si>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</si>
  <si>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</si>
  <si>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</si>
  <si>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</si>
  <si>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</si>
  <si>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</si>
  <si>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</si>
  <si>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</si>
  <si>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</si>
  <si>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</si>
  <si>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</si>
  <si>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</si>
  <si>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</si>
  <si>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</si>
  <si>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</si>
  <si>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</si>
  <si>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</si>
  <si>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</si>
  <si>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</si>
  <si>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</si>
  <si>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</si>
  <si>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</si>
  <si>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</si>
  <si>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</si>
  <si>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</si>
  <si>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</si>
  <si>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</si>
  <si>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</si>
  <si>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</si>
  <si>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</si>
  <si>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</si>
  <si>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</si>
  <si>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</si>
  <si>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</si>
  <si>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</si>
  <si>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</si>
  <si>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</si>
  <si>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</si>
  <si>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</si>
  <si>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</si>
  <si>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</si>
  <si>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</si>
  <si>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</si>
  <si>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</si>
  <si>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</si>
  <si>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</si>
  <si>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</si>
  <si>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</si>
  <si>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</si>
  <si>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</si>
  <si>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</si>
  <si>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</si>
  <si>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</si>
  <si>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</si>
  <si>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</si>
  <si>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</si>
  <si>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</si>
  <si>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</si>
  <si>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</si>
  <si>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</si>
  <si>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</si>
  <si>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</si>
  <si>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</si>
  <si>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</si>
  <si>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</si>
  <si>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</si>
  <si>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</si>
  <si>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</si>
  <si>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</si>
  <si>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</si>
  <si>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</si>
  <si>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</si>
  <si>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</si>
  <si>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</si>
  <si>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</si>
  <si>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</si>
  <si>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</si>
  <si>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</si>
  <si>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</si>
  <si>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</si>
  <si>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</si>
  <si>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</si>
  <si>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</si>
  <si>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</si>
  <si>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</si>
  <si>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</si>
  <si>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</si>
  <si>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</si>
  <si>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</si>
  <si>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</si>
  <si>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</si>
  <si>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</si>
  <si>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</si>
  <si>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</si>
  <si>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</si>
  <si>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</si>
  <si>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</si>
  <si>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</si>
  <si>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</si>
  <si>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</si>
  <si>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</si>
  <si>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</si>
  <si>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</si>
  <si>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</si>
  <si>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</si>
  <si>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</si>
  <si>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</si>
  <si>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</si>
  <si>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</si>
  <si>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</si>
  <si>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</si>
  <si>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</si>
  <si>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</si>
  <si>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</si>
  <si>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</si>
  <si>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</si>
  <si>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</si>
  <si>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</si>
  <si>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</si>
  <si>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</si>
  <si>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</si>
  <si>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</si>
  <si>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</si>
  <si>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</si>
  <si>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</si>
  <si>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</si>
  <si>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</si>
  <si>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</si>
  <si>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</si>
  <si>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</si>
  <si>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</si>
  <si>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</si>
  <si>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</si>
  <si>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</si>
  <si>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</si>
  <si>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</si>
  <si>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</si>
  <si>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</si>
  <si>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</si>
  <si>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</si>
  <si>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</si>
  <si>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</si>
  <si>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</si>
  <si>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</si>
  <si>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</si>
  <si>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</si>
  <si>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</si>
  <si>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</si>
  <si>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</si>
  <si>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</si>
  <si>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</si>
  <si>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</si>
  <si>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</si>
  <si>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</si>
  <si>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</si>
  <si>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</si>
  <si>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</si>
  <si>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</si>
  <si>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</si>
  <si>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</si>
  <si>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</si>
  <si>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</si>
  <si>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</si>
  <si>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</si>
  <si>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</si>
  <si>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</si>
  <si>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</si>
  <si>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</si>
  <si>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</si>
  <si>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</si>
  <si>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</si>
  <si>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</si>
  <si>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</si>
  <si>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</si>
  <si>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</si>
  <si>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</si>
  <si>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</si>
  <si>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</si>
  <si>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</si>
  <si>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</si>
  <si>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</si>
  <si>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</si>
  <si>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</si>
  <si>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</si>
  <si>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</si>
  <si>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</si>
  <si>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</si>
  <si>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</si>
  <si>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</si>
  <si>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</si>
  <si>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</si>
  <si>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</si>
  <si>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</si>
  <si>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</si>
  <si>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</si>
  <si>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</si>
  <si>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</si>
  <si>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</si>
  <si>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</si>
  <si>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</si>
  <si>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</si>
  <si>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</si>
  <si>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</si>
  <si>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</si>
  <si>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</si>
  <si>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</si>
  <si>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</si>
  <si>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</si>
  <si>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</si>
  <si>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</si>
  <si>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</si>
  <si>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</si>
  <si>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</si>
  <si>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</si>
  <si>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</si>
  <si>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</si>
  <si>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</si>
  <si>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</si>
  <si>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</si>
  <si>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</si>
  <si>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</si>
  <si>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</si>
  <si>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</si>
  <si>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</si>
  <si>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</si>
  <si>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</si>
  <si>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</si>
  <si>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</si>
  <si>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</si>
  <si>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</si>
  <si>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</si>
  <si>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</si>
  <si>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</si>
  <si>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</si>
  <si>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</si>
  <si>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</si>
  <si>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</si>
  <si>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</si>
  <si>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</si>
  <si>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</si>
  <si>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</si>
  <si>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</si>
  <si>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</si>
  <si>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</si>
  <si>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</si>
  <si>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</si>
  <si>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</si>
  <si>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</si>
  <si>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</si>
  <si>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</si>
  <si>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</si>
  <si>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</si>
  <si>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</si>
  <si>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</si>
  <si>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</si>
  <si>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</si>
  <si>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</si>
  <si>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</si>
  <si>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</si>
  <si>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</si>
  <si>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</si>
  <si>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</si>
  <si>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</si>
  <si>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</si>
  <si>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</si>
  <si>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</si>
  <si>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</si>
  <si>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</si>
  <si>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</si>
  <si>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</si>
  <si>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</si>
  <si>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</si>
  <si>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</si>
  <si>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</si>
  <si>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</si>
  <si>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</si>
  <si>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</si>
  <si>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</si>
  <si>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</si>
  <si>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</si>
  <si>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</si>
  <si>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</si>
  <si>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</si>
  <si>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</si>
  <si>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</si>
  <si>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</si>
  <si>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</si>
  <si>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</si>
  <si>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</si>
  <si>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</si>
  <si>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</si>
  <si>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</si>
  <si>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</si>
  <si>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</si>
  <si>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</si>
  <si>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</si>
  <si>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</si>
  <si>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</si>
  <si>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</si>
  <si>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</si>
  <si>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</si>
  <si>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</si>
  <si>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</si>
  <si>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</si>
  <si>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</si>
  <si>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</si>
  <si>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</si>
  <si>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</si>
  <si>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</si>
  <si>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</si>
  <si>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</si>
  <si>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</si>
  <si>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</si>
  <si>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</si>
  <si>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</si>
  <si>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</si>
  <si>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</si>
  <si>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</si>
  <si>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</si>
  <si>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</si>
  <si>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</si>
  <si>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</si>
  <si>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</si>
  <si>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</si>
  <si>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</si>
  <si>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</si>
  <si>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</si>
  <si>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</si>
  <si>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</si>
  <si>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</si>
  <si>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</si>
  <si>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</si>
  <si>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</si>
  <si>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</si>
  <si>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</si>
  <si>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</si>
  <si>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</si>
  <si>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</si>
  <si>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</si>
  <si>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</si>
  <si>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</si>
  <si>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</si>
  <si>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</si>
  <si>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</si>
  <si>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</si>
  <si>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</si>
  <si>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</si>
  <si>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</si>
  <si>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</si>
  <si>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</si>
  <si>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</si>
  <si>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</si>
  <si>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</si>
  <si>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</si>
  <si>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</si>
  <si>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</si>
  <si>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</si>
  <si>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</si>
  <si>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</si>
  <si>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</si>
  <si>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</si>
  <si>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</si>
  <si>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</si>
  <si>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</si>
  <si>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</si>
  <si>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</si>
  <si>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</si>
  <si>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</si>
  <si>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</si>
  <si>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</si>
  <si>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</si>
  <si>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</si>
  <si>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</si>
  <si>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</si>
  <si>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</si>
  <si>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</si>
  <si>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</si>
  <si>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</si>
  <si>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</si>
  <si>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</si>
  <si>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</si>
  <si>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</si>
  <si>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</si>
  <si>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</si>
  <si>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</si>
  <si>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</si>
  <si>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</si>
  <si>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</si>
  <si>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</si>
  <si>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</si>
  <si>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</si>
  <si>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</si>
  <si>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</si>
  <si>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</si>
  <si>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</si>
  <si>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</si>
  <si>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</si>
  <si>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</si>
  <si>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</si>
  <si>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</si>
  <si>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</si>
  <si>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</si>
  <si>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</si>
  <si>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</si>
  <si>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</si>
  <si>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</si>
  <si>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</si>
  <si>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</si>
  <si>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</si>
  <si>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</si>
  <si>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</si>
  <si>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</si>
  <si>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</si>
  <si>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</si>
  <si>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</si>
  <si>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</si>
  <si>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</si>
  <si>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</si>
  <si>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</si>
  <si>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</si>
  <si>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</si>
  <si>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</si>
  <si>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</si>
  <si>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</si>
  <si>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</si>
  <si>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</si>
  <si>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</si>
  <si>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</si>
  <si>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</si>
  <si>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</si>
  <si>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</si>
  <si>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</si>
  <si>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</si>
  <si>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</si>
  <si>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</si>
  <si>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</si>
  <si>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</si>
  <si>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</si>
  <si>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</si>
  <si>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</si>
  <si>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</si>
  <si>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</si>
  <si>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</si>
  <si>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</si>
  <si>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</si>
  <si>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</si>
  <si>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</si>
  <si>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</si>
  <si>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</si>
  <si>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</si>
  <si>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</si>
  <si>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</si>
  <si>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</si>
  <si>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</si>
  <si>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</si>
  <si>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</si>
  <si>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</si>
  <si>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</si>
  <si>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</si>
  <si>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</si>
  <si>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</si>
  <si>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</si>
  <si>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</si>
  <si>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</si>
  <si>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</si>
  <si>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</si>
  <si>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</si>
  <si>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</si>
  <si>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</si>
  <si>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</si>
  <si>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</si>
  <si>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</si>
  <si>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</si>
  <si>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</si>
  <si>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</si>
  <si>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</si>
  <si>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</si>
  <si>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</si>
  <si>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</si>
  <si>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</si>
  <si>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</si>
  <si>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</si>
  <si>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</si>
  <si>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</si>
  <si>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</si>
  <si>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</si>
  <si>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</si>
  <si>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</si>
  <si>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</si>
  <si>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</si>
  <si>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</si>
  <si>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</si>
  <si>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</si>
  <si>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</si>
  <si>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</si>
  <si>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</si>
  <si>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</si>
  <si>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</si>
  <si>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</si>
  <si>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</si>
  <si>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</si>
  <si>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</si>
  <si>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</si>
  <si>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</si>
  <si>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</si>
  <si>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</si>
  <si>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</si>
  <si>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</si>
  <si>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</si>
  <si>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</si>
  <si>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</si>
  <si>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</si>
  <si>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</si>
  <si>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</si>
  <si>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</si>
  <si>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</si>
  <si>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</si>
  <si>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</si>
  <si>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</si>
  <si>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</si>
  <si>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</si>
  <si>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</si>
  <si>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</si>
  <si>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</si>
  <si>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</si>
  <si>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</si>
  <si>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</si>
  <si>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</si>
  <si>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</si>
  <si>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</si>
  <si>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</si>
  <si>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</si>
  <si>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</si>
  <si>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</si>
  <si>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</si>
  <si>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</si>
  <si>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</si>
  <si>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</si>
  <si>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</si>
  <si>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</si>
  <si>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</si>
  <si>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</si>
  <si>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</si>
  <si>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</si>
  <si>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</si>
  <si>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</si>
  <si>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</si>
  <si>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</si>
  <si>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</si>
  <si>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</si>
  <si>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</si>
  <si>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</si>
  <si>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</si>
  <si>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</si>
  <si>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</si>
  <si>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</si>
  <si>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</si>
  <si>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</si>
  <si>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</si>
  <si>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</si>
  <si>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</si>
  <si>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</si>
  <si>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</si>
  <si>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</si>
  <si>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</si>
  <si>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</si>
  <si>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</si>
  <si>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</si>
  <si>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</si>
  <si>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</si>
  <si>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</si>
  <si>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</si>
  <si>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</si>
  <si>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</si>
  <si>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</si>
  <si>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</si>
  <si>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</si>
  <si>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</si>
  <si>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</si>
  <si>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</si>
  <si>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</si>
  <si>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</si>
  <si>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</si>
  <si>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</si>
  <si>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</si>
  <si>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</si>
  <si>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</si>
  <si>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</si>
  <si>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</si>
  <si>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</si>
  <si>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</si>
  <si>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</si>
  <si>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</si>
  <si>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</si>
  <si>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</si>
  <si>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</si>
  <si>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</si>
  <si>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</si>
  <si>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</si>
  <si>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</si>
  <si>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</si>
  <si>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</si>
  <si>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</si>
  <si>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</si>
  <si>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</si>
  <si>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</si>
  <si>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</si>
  <si>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</si>
  <si>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</si>
  <si>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</si>
  <si>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</si>
  <si>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</si>
  <si>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</si>
  <si>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</si>
  <si>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</si>
  <si>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</si>
  <si>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</si>
  <si>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</si>
  <si>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</si>
  <si>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</si>
  <si>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</si>
  <si>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</si>
  <si>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</si>
  <si>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</si>
  <si>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</si>
  <si>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</si>
  <si>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</si>
  <si>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</si>
  <si>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</si>
  <si>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</si>
  <si>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</si>
  <si>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</si>
  <si>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</si>
  <si>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</si>
  <si>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</si>
  <si>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</si>
  <si>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</si>
  <si>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</si>
  <si>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</si>
  <si>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</si>
  <si>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</si>
  <si>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</si>
  <si>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</si>
  <si>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</si>
  <si>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</si>
  <si>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</si>
  <si>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</si>
  <si>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</si>
  <si>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</si>
  <si>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</si>
  <si>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</si>
  <si>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</si>
  <si>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</si>
  <si>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</si>
  <si>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</si>
  <si>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</si>
  <si>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</si>
  <si>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</si>
  <si>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</si>
  <si>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</si>
  <si>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</si>
  <si>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</si>
  <si>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</si>
  <si>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</si>
  <si>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</si>
  <si>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</si>
  <si>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</si>
  <si>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</si>
  <si>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</si>
  <si>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</si>
  <si>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</si>
  <si>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</si>
  <si>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</si>
  <si>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</si>
  <si>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</si>
  <si>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</si>
  <si>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</si>
  <si>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</si>
  <si>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</si>
  <si>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</si>
  <si>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</si>
  <si>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</si>
  <si>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</si>
  <si>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</si>
  <si>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</si>
  <si>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</si>
  <si>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</si>
  <si>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</si>
  <si>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</si>
  <si>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</si>
  <si>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</si>
  <si>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</si>
  <si>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</si>
  <si>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</si>
  <si>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</si>
  <si>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</si>
  <si>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</si>
  <si>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</si>
  <si>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</si>
  <si>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</si>
  <si>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</si>
  <si>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</si>
  <si>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</si>
  <si>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</si>
  <si>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</si>
  <si>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</si>
  <si>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</si>
  <si>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</si>
  <si>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</si>
  <si>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</si>
  <si>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</si>
  <si>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</si>
  <si>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</si>
  <si>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</si>
  <si>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</si>
  <si>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</si>
  <si>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</si>
  <si>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</si>
  <si>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</si>
  <si>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</si>
  <si>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</si>
  <si>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</si>
  <si>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</si>
  <si>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</si>
  <si>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</si>
  <si>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</si>
  <si>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</si>
  <si>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</si>
  <si>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</si>
  <si>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</si>
  <si>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</si>
  <si>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</si>
  <si>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</si>
  <si>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</si>
  <si>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</si>
  <si>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</si>
  <si>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</si>
  <si>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</si>
  <si>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</si>
  <si>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</si>
  <si>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</si>
  <si>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</si>
  <si>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</si>
  <si>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</si>
  <si>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</si>
  <si>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</si>
  <si>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</si>
  <si>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</si>
  <si>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</si>
  <si>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</si>
  <si>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</si>
  <si>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</si>
  <si>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</si>
  <si>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</si>
  <si>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</si>
  <si>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</si>
  <si>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</si>
  <si>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</si>
  <si>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</si>
  <si>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</si>
  <si>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</si>
  <si>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</si>
  <si>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</si>
  <si>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</si>
  <si>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</si>
  <si>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</si>
  <si>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</si>
  <si>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</si>
  <si>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</si>
  <si>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</si>
  <si>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</si>
  <si>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</si>
  <si>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</si>
  <si>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</si>
  <si>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</si>
  <si>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</si>
  <si>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</si>
  <si>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</si>
  <si>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</si>
  <si>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</si>
  <si>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</si>
  <si>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</si>
  <si>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</si>
  <si>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</si>
  <si>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</si>
  <si>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</si>
  <si>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</si>
  <si>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</si>
  <si>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</si>
  <si>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</si>
  <si>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</si>
  <si>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</si>
  <si>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</si>
  <si>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</si>
  <si>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</si>
  <si>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</si>
  <si>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</si>
  <si>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</si>
  <si>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</si>
  <si>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</si>
  <si>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</si>
  <si>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</si>
  <si>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</si>
  <si>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</si>
  <si>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</si>
  <si>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</si>
  <si>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</si>
  <si>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</si>
  <si>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</si>
  <si>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</si>
  <si>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</si>
  <si>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</si>
  <si>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</si>
  <si>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</si>
  <si>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</si>
  <si>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</si>
  <si>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</si>
  <si>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</si>
  <si>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</si>
  <si>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</si>
  <si>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</si>
  <si>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</si>
  <si>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</si>
  <si>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</si>
  <si>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</si>
  <si>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</si>
  <si>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</si>
  <si>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</si>
  <si>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</si>
  <si>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</si>
  <si>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</si>
  <si>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</si>
  <si>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</si>
  <si>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</si>
  <si>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</si>
  <si>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</si>
  <si>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</si>
  <si>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</si>
  <si>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</si>
  <si>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</si>
  <si>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</si>
  <si>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</si>
  <si>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</si>
  <si>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</si>
  <si>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</si>
  <si>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</si>
  <si>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</si>
  <si>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</si>
  <si>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</si>
  <si>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</si>
  <si>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</si>
  <si>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</si>
  <si>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</si>
  <si>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</si>
  <si>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</si>
  <si>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</si>
  <si>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</si>
  <si>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</si>
  <si>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</si>
  <si>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</si>
  <si>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</si>
  <si>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</si>
  <si>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</si>
  <si>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</si>
  <si>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</si>
  <si>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</si>
  <si>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</si>
  <si>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</si>
  <si>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</si>
  <si>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</si>
  <si>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</si>
  <si>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</si>
  <si>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</si>
  <si>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</si>
  <si>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</si>
  <si>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</si>
  <si>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</si>
  <si>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</si>
  <si>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</si>
  <si>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</si>
  <si>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</si>
  <si>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</si>
  <si>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</si>
  <si>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</si>
  <si>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</si>
  <si>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</si>
  <si>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</si>
  <si>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</si>
  <si>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</si>
  <si>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</si>
  <si>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</si>
  <si>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</si>
  <si>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</si>
  <si>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</si>
  <si>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</si>
  <si>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</si>
  <si>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</si>
  <si>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</si>
  <si>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</si>
  <si>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</si>
  <si>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</si>
  <si>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</si>
  <si>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</si>
  <si>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</si>
  <si>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</si>
  <si>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</si>
  <si>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</si>
  <si>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</si>
  <si>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</si>
  <si>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</si>
  <si>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</si>
  <si>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</si>
  <si>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</si>
  <si>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</si>
  <si>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</si>
  <si>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</si>
  <si>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</si>
  <si>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</si>
  <si>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</si>
  <si>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</si>
  <si>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</si>
  <si>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</si>
  <si>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</si>
  <si>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</si>
  <si>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</si>
  <si>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</si>
  <si>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</si>
  <si>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</si>
  <si>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</si>
  <si>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</si>
  <si>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</si>
  <si>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</si>
  <si>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</si>
  <si>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</si>
  <si>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</si>
  <si>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</si>
  <si>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</si>
  <si>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</si>
  <si>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</si>
  <si>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</si>
  <si>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</si>
  <si>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</si>
  <si>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</si>
  <si>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</si>
  <si>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</si>
  <si>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</si>
  <si>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</si>
  <si>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</si>
  <si>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</si>
  <si>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</si>
  <si>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</si>
  <si>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</si>
  <si>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</si>
  <si>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</si>
  <si>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</si>
  <si>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</si>
  <si>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</si>
  <si>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</si>
  <si>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</si>
  <si>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</si>
  <si>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</si>
  <si>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</si>
  <si>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</si>
  <si>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</si>
  <si>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</si>
  <si>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</si>
  <si>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</si>
  <si>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</si>
  <si>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</si>
  <si>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</si>
  <si>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</si>
  <si>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</si>
  <si>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</si>
  <si>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</si>
  <si>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</si>
  <si>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</si>
  <si>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</si>
  <si>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</si>
  <si>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</si>
  <si>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</si>
  <si>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</si>
  <si>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</si>
  <si>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</si>
  <si>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</si>
  <si>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</si>
  <si>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</si>
  <si>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</si>
  <si>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</si>
  <si>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</si>
  <si>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</si>
  <si>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</si>
  <si>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</si>
  <si>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</si>
  <si>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</si>
  <si>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</si>
  <si>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</si>
  <si>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</si>
  <si>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</si>
  <si>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</si>
  <si>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</si>
  <si>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</si>
  <si>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</si>
  <si>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</si>
  <si>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</si>
  <si>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</si>
  <si>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</si>
  <si>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</si>
  <si>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</si>
  <si>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</si>
  <si>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</si>
  <si>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</si>
  <si>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</si>
  <si>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</si>
  <si>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</si>
  <si>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</si>
  <si>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</si>
  <si>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</si>
  <si>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</si>
  <si>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</si>
  <si>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</si>
  <si>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</si>
  <si>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</si>
  <si>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</si>
  <si>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</si>
  <si>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</si>
  <si>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</si>
  <si>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</si>
  <si>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</si>
  <si>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</si>
  <si>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</si>
  <si>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</si>
  <si>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</si>
  <si>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</si>
  <si>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</si>
  <si>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</si>
  <si>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</si>
  <si>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</si>
  <si>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</si>
  <si>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</si>
  <si>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</si>
  <si>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</si>
  <si>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</si>
  <si>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</si>
  <si>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</si>
  <si>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</si>
  <si>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</si>
  <si>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</si>
  <si>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</si>
  <si>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</si>
  <si>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</si>
  <si>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</si>
  <si>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</si>
  <si>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</si>
  <si>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</si>
  <si>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</si>
  <si>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</si>
  <si>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</si>
  <si>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</si>
  <si>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</si>
  <si>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</si>
  <si>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</si>
  <si>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</si>
  <si>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</si>
  <si>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</si>
  <si>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</si>
  <si>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</si>
  <si>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</si>
  <si>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</si>
  <si>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</si>
  <si>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</si>
  <si>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</si>
  <si>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</si>
  <si>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</si>
  <si>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</si>
  <si>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</si>
  <si>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</si>
  <si>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</si>
  <si>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</si>
  <si>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</si>
  <si>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</si>
  <si>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</si>
  <si>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</si>
  <si>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</si>
  <si>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</si>
  <si>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</si>
  <si>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</si>
  <si>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</si>
  <si>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</si>
  <si>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</si>
  <si>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</si>
  <si>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</si>
  <si>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</si>
  <si>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</si>
  <si>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</si>
  <si>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</si>
  <si>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</si>
  <si>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</si>
  <si>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</si>
  <si>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</si>
  <si>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</si>
  <si>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</si>
  <si>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</si>
  <si>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</si>
  <si>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</si>
  <si>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</si>
  <si>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</si>
  <si>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</si>
  <si>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</si>
  <si>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</si>
  <si>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</si>
  <si>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</si>
  <si>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</si>
  <si>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</si>
  <si>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</si>
  <si>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</si>
  <si>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</si>
  <si>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</si>
  <si>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</si>
  <si>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</si>
  <si>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</si>
  <si>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</si>
  <si>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</si>
  <si>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</si>
  <si>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</si>
  <si>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</si>
  <si>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</si>
  <si>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</si>
  <si>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</si>
  <si>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</si>
  <si>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</si>
  <si>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</si>
  <si>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</si>
  <si>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</si>
  <si>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</si>
  <si>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</si>
  <si>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</si>
  <si>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</si>
  <si>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</si>
  <si>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</si>
  <si>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</si>
  <si>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</si>
  <si>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</si>
  <si>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</si>
  <si>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</si>
  <si>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</si>
  <si>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</si>
  <si>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</si>
  <si>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</si>
  <si>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</si>
  <si>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</si>
  <si>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</si>
  <si>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</si>
  <si>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</si>
  <si>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</si>
  <si>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</si>
  <si>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</si>
  <si>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</si>
  <si>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</si>
  <si>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</si>
  <si>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</si>
  <si>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</si>
  <si>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</si>
  <si>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</si>
  <si>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</si>
  <si>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</si>
  <si>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</si>
  <si>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</si>
  <si>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</si>
  <si>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</si>
  <si>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</si>
  <si>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</si>
  <si>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</si>
  <si>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</si>
  <si>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</si>
  <si>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</si>
  <si>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</si>
  <si>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</si>
  <si>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</si>
  <si>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</si>
  <si>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</si>
  <si>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</si>
  <si>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</si>
  <si>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</si>
  <si>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</si>
  <si>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</si>
  <si>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</si>
  <si>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</si>
  <si>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</si>
  <si>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</si>
  <si>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</si>
  <si>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</si>
  <si>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</si>
  <si>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</si>
  <si>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</si>
  <si>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</si>
  <si>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</si>
  <si>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</si>
  <si>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</si>
  <si>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</si>
  <si>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</si>
  <si>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</si>
  <si>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</si>
  <si>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</si>
  <si>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</si>
  <si>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</si>
  <si>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</si>
  <si>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</si>
  <si>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</si>
  <si>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</si>
  <si>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</si>
  <si>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</si>
  <si>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</si>
  <si>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</si>
  <si>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</si>
  <si>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</si>
  <si>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</si>
  <si>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</si>
  <si>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</si>
  <si>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</si>
  <si>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</si>
  <si>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</si>
  <si>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</si>
  <si>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</si>
  <si>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</si>
  <si>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</si>
  <si>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</si>
  <si>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</si>
  <si>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</si>
  <si>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</si>
  <si>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</si>
  <si>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</si>
  <si>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</si>
  <si>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</si>
  <si>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</si>
  <si>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</si>
  <si>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</si>
  <si>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</si>
  <si>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</si>
  <si>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</si>
  <si>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</si>
  <si>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</si>
  <si>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</si>
  <si>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</si>
  <si>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</si>
  <si>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</si>
  <si>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</si>
  <si>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</si>
  <si>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</si>
  <si>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</si>
  <si>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</si>
  <si>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</si>
  <si>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</si>
  <si>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</si>
  <si>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</si>
  <si>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</si>
  <si>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</si>
  <si>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</si>
  <si>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</si>
  <si>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</si>
  <si>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</si>
  <si>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</si>
  <si>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</si>
  <si>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</si>
  <si>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</si>
  <si>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</si>
  <si>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</si>
  <si>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</si>
  <si>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</si>
  <si>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</si>
  <si>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</si>
  <si>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</si>
  <si>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</si>
  <si>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</si>
  <si>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</si>
  <si>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</si>
  <si>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</si>
  <si>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</si>
  <si>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</si>
  <si>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</si>
  <si>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</si>
  <si>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</si>
  <si>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</si>
  <si>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</si>
  <si>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</si>
  <si>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</si>
  <si>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</si>
  <si>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</si>
  <si>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</si>
  <si>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</si>
  <si>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</si>
  <si>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</si>
  <si>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</si>
  <si>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</si>
  <si>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</si>
  <si>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</si>
  <si>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</si>
  <si>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</si>
  <si>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</si>
  <si>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</si>
  <si>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</si>
  <si>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</si>
  <si>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</si>
  <si>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</si>
  <si>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</si>
  <si>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</si>
  <si>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</si>
  <si>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</si>
  <si>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</si>
  <si>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</si>
  <si>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</si>
  <si>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</si>
  <si>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</si>
  <si>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</si>
  <si>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</si>
  <si>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</si>
  <si>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</si>
  <si>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</si>
  <si>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</si>
  <si>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</si>
  <si>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</si>
  <si>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</si>
  <si>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</si>
  <si>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</si>
  <si>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</si>
  <si>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</si>
  <si>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</si>
  <si>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</si>
  <si>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</si>
  <si>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</si>
  <si>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</si>
  <si>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</si>
  <si>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</si>
  <si>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</si>
  <si>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</si>
  <si>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</si>
  <si>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</si>
  <si>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</si>
  <si>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</si>
  <si>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</si>
  <si>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</si>
  <si>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</si>
  <si>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</si>
  <si>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</si>
  <si>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</si>
  <si>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</si>
  <si>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</si>
  <si>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</si>
  <si>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</si>
  <si>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</si>
  <si>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</si>
  <si>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</si>
  <si>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</si>
  <si>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</si>
  <si>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</si>
  <si>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</si>
  <si>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</si>
  <si>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</si>
  <si>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</si>
  <si>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</si>
  <si>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</si>
  <si>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</si>
  <si>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</si>
  <si>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</si>
  <si>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</si>
  <si>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</si>
  <si>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</si>
  <si>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</si>
  <si>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</si>
  <si>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</si>
  <si>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</si>
  <si>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</si>
  <si>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</si>
  <si>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</si>
  <si>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</si>
  <si>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</si>
  <si>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</si>
  <si>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</si>
  <si>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</si>
  <si>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</si>
  <si>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</si>
  <si>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</si>
  <si>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</si>
  <si>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</si>
  <si>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</si>
  <si>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</si>
  <si>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</si>
  <si>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</si>
  <si>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</si>
  <si>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</si>
  <si>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</si>
  <si>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</si>
  <si>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</si>
  <si>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</si>
  <si>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</si>
  <si>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</si>
  <si>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</si>
  <si>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</si>
  <si>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</si>
  <si>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</si>
  <si>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</si>
  <si>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</si>
  <si>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</si>
  <si>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</si>
  <si>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</si>
  <si>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</si>
  <si>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</si>
  <si>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</si>
  <si>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</si>
  <si>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</si>
  <si>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</si>
  <si>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</si>
  <si>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</si>
  <si>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</si>
  <si>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</si>
  <si>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</si>
  <si>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</si>
  <si>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</si>
  <si>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</si>
  <si>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</si>
  <si>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</si>
  <si>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</si>
  <si>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</si>
  <si>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</si>
  <si>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</si>
  <si>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</si>
  <si>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</si>
  <si>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</si>
  <si>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</si>
  <si>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</si>
  <si>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</si>
  <si>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</si>
  <si>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</si>
  <si>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</si>
  <si>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</si>
  <si>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</si>
  <si>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</si>
  <si>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</si>
  <si>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</si>
  <si>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</si>
  <si>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</si>
  <si>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</si>
  <si>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</si>
  <si>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</si>
  <si>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</si>
  <si>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</si>
  <si>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</si>
  <si>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</si>
  <si>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</si>
  <si>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</si>
  <si>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</si>
  <si>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</si>
  <si>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</si>
  <si>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</si>
  <si>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</si>
  <si>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</si>
  <si>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</si>
  <si>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</si>
  <si>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</si>
  <si>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</si>
  <si>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</si>
  <si>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</si>
  <si>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</si>
  <si>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</si>
  <si>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</si>
  <si>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</si>
  <si>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</si>
  <si>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</si>
  <si>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</si>
  <si>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</si>
  <si>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</si>
  <si>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</si>
  <si>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</si>
  <si>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</si>
  <si>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</si>
  <si>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</si>
  <si>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</si>
  <si>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</si>
  <si>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</si>
  <si>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</si>
  <si>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</si>
  <si>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</si>
  <si>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</si>
  <si>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</si>
  <si>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</si>
  <si>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</si>
  <si>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</si>
  <si>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</si>
  <si>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</si>
  <si>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</si>
  <si>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</si>
  <si>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</si>
  <si>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</si>
  <si>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</si>
  <si>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</si>
  <si>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</si>
  <si>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</si>
  <si>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</si>
  <si>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</si>
  <si>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</si>
  <si>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</si>
  <si>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</si>
  <si>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</si>
  <si>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</si>
  <si>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</si>
  <si>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</si>
  <si>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</si>
  <si>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</si>
  <si>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</si>
  <si>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</si>
  <si>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</si>
  <si>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</si>
  <si>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</si>
  <si>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</si>
  <si>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</si>
  <si>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</si>
  <si>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</si>
  <si>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</si>
  <si>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</si>
  <si>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</si>
  <si>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</si>
  <si>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</si>
  <si>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</si>
  <si>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</si>
  <si>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</si>
  <si>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</si>
  <si>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</si>
  <si>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</si>
  <si>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</si>
  <si>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</si>
  <si>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</si>
  <si>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</si>
  <si>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</si>
  <si>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</si>
  <si>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</si>
  <si>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</si>
  <si>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</si>
  <si>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</si>
  <si>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</si>
  <si>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</si>
  <si>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</si>
  <si>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</si>
  <si>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</si>
  <si>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</si>
  <si>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</si>
  <si>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</si>
  <si>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</si>
  <si>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</si>
  <si>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</si>
  <si>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</si>
  <si>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</si>
  <si>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</si>
  <si>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</si>
  <si>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</si>
  <si>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</si>
  <si>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</si>
  <si>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</si>
  <si>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</si>
  <si>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</si>
  <si>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</si>
  <si>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</si>
  <si>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</si>
  <si>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</si>
  <si>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</si>
  <si>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</si>
  <si>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</si>
  <si>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</si>
  <si>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</si>
  <si>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</si>
  <si>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</si>
  <si>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</si>
  <si>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</si>
  <si>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</si>
  <si>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</si>
  <si>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</si>
  <si>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</si>
  <si>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</si>
  <si>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</si>
  <si>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</si>
  <si>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</si>
  <si>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</si>
  <si>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</si>
  <si>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</si>
  <si>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</si>
  <si>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</si>
  <si>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</si>
  <si>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</si>
  <si>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</si>
  <si>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</si>
  <si>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</si>
  <si>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</si>
  <si>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</si>
  <si>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</si>
  <si>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</si>
  <si>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</si>
  <si>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</si>
  <si>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</si>
  <si>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</si>
  <si>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</si>
  <si>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</si>
  <si>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</si>
  <si>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</si>
  <si>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</si>
  <si>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</si>
  <si>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</si>
  <si>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</si>
  <si>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</si>
  <si>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</si>
  <si>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</si>
  <si>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</si>
  <si>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</si>
  <si>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</si>
  <si>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</si>
  <si>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</si>
  <si>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</si>
  <si>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</si>
  <si>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</si>
  <si>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</si>
  <si>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</si>
  <si>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</si>
  <si>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</si>
  <si>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</si>
  <si>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</si>
  <si>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</si>
  <si>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</si>
  <si>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</si>
  <si>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</si>
  <si>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</si>
  <si>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</si>
  <si>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</si>
  <si>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</si>
  <si>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</si>
  <si>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</si>
  <si>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</si>
  <si>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</si>
  <si>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</si>
  <si>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</si>
  <si>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</si>
  <si>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</si>
  <si>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</si>
  <si>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</si>
  <si>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</si>
  <si>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</si>
  <si>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</si>
  <si>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</si>
  <si>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</si>
  <si>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</si>
  <si>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</si>
  <si>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</si>
  <si>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</si>
  <si>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</si>
  <si>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</si>
  <si>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</si>
  <si>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</si>
  <si>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</si>
  <si>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</si>
  <si>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</si>
  <si>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</si>
  <si>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</si>
  <si>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</si>
  <si>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</si>
  <si>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</si>
  <si>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</si>
  <si>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</si>
  <si>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</si>
  <si>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</si>
  <si>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</si>
  <si>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</si>
  <si>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</si>
  <si>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</si>
  <si>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</si>
  <si>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</si>
  <si>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</si>
  <si>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</si>
  <si>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</si>
  <si>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</si>
  <si>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</si>
  <si>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</si>
  <si>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</si>
  <si>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</si>
  <si>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</si>
  <si>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</si>
  <si>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</si>
  <si>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</si>
  <si>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</si>
  <si>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</si>
  <si>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</si>
  <si>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</si>
  <si>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</si>
  <si>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</si>
  <si>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</si>
  <si>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</si>
  <si>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</si>
  <si>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</si>
  <si>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</si>
  <si>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</si>
  <si>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</si>
  <si>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</si>
  <si>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</si>
  <si>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</si>
  <si>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</si>
  <si>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</si>
  <si>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</si>
  <si>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</si>
  <si>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</si>
  <si>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</si>
  <si>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</si>
  <si>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</si>
  <si>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</si>
  <si>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</si>
  <si>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</si>
  <si>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</si>
  <si>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</si>
  <si>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</si>
  <si>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</si>
  <si>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</si>
  <si>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</si>
  <si>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</si>
  <si>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</si>
  <si>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</si>
  <si>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</si>
  <si>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</si>
  <si>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</si>
  <si>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</si>
  <si>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</si>
  <si>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</si>
  <si>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</si>
  <si>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</si>
  <si>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</si>
  <si>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</si>
  <si>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</si>
  <si>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</si>
  <si>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</si>
  <si>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</si>
  <si>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</si>
  <si>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</si>
  <si>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</si>
  <si>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</si>
  <si>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</si>
  <si>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</si>
  <si>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</si>
  <si>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</si>
  <si>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</si>
  <si>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</si>
  <si>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</si>
  <si>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</si>
  <si>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</si>
  <si>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</si>
  <si>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</si>
  <si>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</si>
  <si>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</si>
  <si>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</si>
  <si>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</si>
  <si>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</si>
  <si>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</si>
  <si>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</si>
  <si>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</si>
  <si>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</si>
  <si>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</si>
  <si>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</si>
  <si>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</si>
  <si>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</si>
  <si>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</si>
  <si>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</si>
  <si>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</si>
  <si>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</si>
  <si>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</si>
  <si>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</si>
  <si>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</si>
  <si>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</si>
  <si>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</si>
  <si>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</si>
  <si>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</si>
  <si>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</si>
  <si>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</si>
  <si>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</si>
  <si>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</si>
  <si>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</si>
  <si>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</si>
  <si>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</si>
  <si>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</si>
  <si>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</si>
  <si>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</si>
  <si>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</si>
  <si>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</si>
  <si>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</si>
  <si>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</si>
  <si>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</si>
  <si>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</si>
  <si>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</si>
  <si>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</si>
  <si>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</si>
  <si>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</si>
  <si>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</si>
  <si>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</si>
  <si>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</si>
  <si>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</si>
  <si>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</si>
  <si>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</si>
  <si>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</si>
  <si>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</si>
  <si>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</si>
  <si>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</si>
  <si>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</si>
  <si>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</si>
  <si>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</si>
  <si>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</si>
  <si>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</si>
  <si>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</si>
  <si>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</si>
  <si>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</si>
  <si>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</si>
  <si>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</si>
  <si>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</si>
  <si>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</si>
  <si>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</si>
  <si>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</si>
  <si>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</si>
  <si>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</si>
  <si>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</si>
  <si>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</si>
  <si>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</si>
  <si>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</si>
  <si>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</si>
  <si>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</si>
  <si>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</si>
  <si>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</si>
  <si>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</si>
  <si>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</si>
  <si>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</si>
  <si>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</si>
  <si>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</si>
  <si>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</si>
  <si>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</si>
  <si>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</si>
  <si>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</si>
  <si>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</si>
  <si>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</si>
  <si>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</si>
  <si>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</si>
  <si>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</si>
  <si>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</si>
  <si>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</si>
  <si>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</si>
  <si>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</si>
  <si>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</si>
  <si>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</si>
  <si>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</si>
  <si>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</si>
  <si>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</si>
  <si>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</si>
  <si>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</si>
  <si>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</si>
  <si>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</si>
  <si>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</si>
  <si>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</si>
  <si>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</si>
  <si>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</si>
  <si>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</si>
  <si>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</si>
  <si>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</si>
  <si>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</si>
  <si>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</si>
  <si>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</si>
  <si>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</si>
  <si>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</si>
  <si>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</si>
  <si>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</si>
  <si>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</si>
  <si>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</si>
  <si>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</si>
  <si>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</si>
  <si>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</si>
  <si>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</si>
  <si>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</si>
  <si>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</si>
  <si>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</si>
  <si>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</si>
  <si>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</si>
  <si>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</si>
  <si>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</si>
  <si>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</si>
  <si>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</si>
  <si>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</si>
  <si>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</si>
  <si>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</si>
  <si>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</si>
  <si>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</si>
  <si>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</si>
  <si>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</si>
  <si>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</si>
  <si>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</si>
  <si>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</si>
  <si>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</si>
  <si>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</si>
  <si>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</si>
  <si>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</si>
  <si>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</si>
  <si>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</si>
  <si>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</si>
  <si>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</si>
  <si>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</si>
  <si>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</si>
  <si>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</si>
  <si>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</si>
  <si>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</si>
  <si>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</si>
  <si>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</si>
  <si>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</si>
  <si>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</si>
  <si>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</si>
  <si>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</si>
  <si>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</si>
  <si>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</si>
  <si>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</si>
  <si>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</si>
  <si>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</si>
  <si>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</si>
  <si>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</si>
  <si>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</si>
  <si>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</si>
  <si>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</si>
  <si>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</si>
  <si>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</si>
  <si>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</si>
  <si>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</si>
  <si>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</si>
  <si>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</si>
  <si>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</si>
  <si>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</si>
  <si>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</si>
  <si>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</si>
  <si>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</si>
  <si>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</si>
  <si>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</si>
  <si>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</si>
  <si>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</si>
  <si>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</si>
  <si>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</si>
  <si>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</si>
  <si>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</si>
  <si>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</si>
  <si>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</si>
  <si>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</si>
  <si>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</si>
  <si>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</si>
  <si>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</si>
  <si>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</si>
  <si>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</si>
  <si>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</si>
  <si>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</si>
  <si>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</si>
  <si>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</si>
  <si>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</si>
  <si>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</si>
  <si>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</si>
  <si>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</si>
  <si>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</si>
  <si>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</si>
  <si>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</si>
  <si>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</si>
  <si>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</si>
  <si>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</si>
  <si>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</si>
  <si>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</si>
  <si>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</si>
  <si>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</si>
  <si>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</si>
  <si>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</si>
  <si>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</si>
  <si>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</si>
  <si>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</si>
  <si>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</si>
  <si>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</si>
  <si>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</si>
  <si>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</si>
  <si>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</si>
  <si>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</si>
  <si>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</si>
  <si>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</si>
  <si>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</si>
  <si>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</si>
  <si>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</si>
  <si>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</si>
  <si>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</si>
  <si>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</si>
  <si>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</si>
  <si>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</si>
  <si>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</si>
  <si>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</si>
  <si>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</si>
  <si>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</si>
  <si>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</si>
  <si>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</si>
  <si>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</si>
  <si>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</si>
  <si>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</si>
  <si>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</si>
  <si>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</si>
  <si>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</si>
  <si>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</si>
  <si>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</si>
  <si>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</si>
  <si>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</si>
  <si>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</si>
  <si>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</si>
  <si>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</si>
  <si>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</si>
  <si>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</si>
  <si>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</si>
  <si>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</si>
  <si>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</si>
  <si>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</si>
  <si>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</si>
  <si>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</si>
  <si>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</si>
  <si>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</si>
  <si>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</si>
  <si>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</si>
  <si>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</si>
  <si>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</si>
  <si>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</si>
  <si>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</si>
  <si>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</si>
  <si>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</si>
  <si>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</si>
  <si>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</si>
  <si>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</si>
  <si>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</si>
  <si>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</si>
  <si>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</si>
  <si>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</si>
  <si>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</si>
  <si>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</si>
  <si>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</si>
  <si>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</si>
  <si>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</si>
  <si>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</si>
  <si>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</si>
  <si>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</si>
  <si>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</si>
  <si>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</si>
  <si>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</si>
  <si>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</si>
  <si>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</si>
  <si>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</si>
  <si>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</si>
  <si>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</si>
  <si>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</si>
  <si>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</si>
  <si>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</si>
  <si>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</si>
  <si>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</si>
  <si>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</si>
  <si>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</si>
  <si>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</si>
  <si>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</si>
  <si>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</si>
  <si>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</si>
  <si>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</si>
  <si>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</si>
  <si>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</si>
  <si>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</si>
  <si>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</si>
  <si>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</si>
  <si>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</si>
  <si>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</si>
  <si>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</si>
  <si>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</si>
  <si>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</si>
  <si>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</si>
  <si>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</si>
  <si>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</si>
  <si>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</si>
  <si>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</si>
  <si>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</si>
  <si>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</si>
  <si>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</si>
  <si>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</si>
  <si>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</si>
  <si>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</si>
  <si>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</si>
  <si>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</si>
  <si>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</si>
  <si>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</si>
  <si>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</si>
  <si>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</si>
  <si>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</si>
  <si>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</si>
  <si>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</si>
  <si>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</si>
  <si>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</si>
  <si>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</si>
  <si>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</si>
  <si>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</si>
  <si>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</si>
  <si>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</si>
  <si>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</si>
  <si>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</si>
  <si>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</si>
  <si>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</si>
  <si>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</si>
  <si>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</si>
  <si>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</si>
  <si>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</si>
  <si>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</si>
  <si>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</si>
  <si>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</si>
  <si>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</si>
  <si>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</si>
  <si>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</si>
  <si>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</si>
  <si>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</si>
  <si>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</si>
  <si>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</si>
  <si>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</si>
  <si>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</si>
  <si>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</si>
  <si>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</si>
  <si>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</si>
  <si>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</si>
  <si>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</si>
  <si>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</si>
  <si>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</si>
  <si>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</si>
  <si>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</si>
  <si>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</si>
  <si>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</si>
  <si>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</si>
  <si>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</si>
  <si>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</si>
  <si>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</si>
  <si>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</si>
  <si>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</si>
  <si>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</si>
  <si>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</si>
  <si>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</si>
  <si>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</si>
  <si>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</si>
  <si>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</si>
  <si>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</si>
  <si>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</si>
  <si>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</si>
  <si>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</si>
  <si>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</si>
  <si>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</si>
  <si>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</si>
  <si>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</si>
  <si>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</si>
  <si>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</si>
  <si>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</si>
  <si>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</si>
  <si>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</si>
  <si>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</si>
  <si>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</si>
  <si>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</si>
  <si>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</si>
  <si>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</si>
  <si>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</si>
  <si>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</si>
  <si>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</si>
  <si>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</si>
  <si>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</si>
  <si>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</si>
  <si>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</si>
  <si>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</si>
  <si>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</si>
  <si>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</si>
  <si>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</si>
  <si>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</si>
  <si>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</si>
  <si>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</si>
  <si>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</si>
  <si>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</si>
  <si>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</si>
  <si>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</si>
  <si>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</si>
  <si>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</si>
  <si>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</si>
  <si>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</si>
  <si>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</si>
  <si>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</si>
  <si>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</si>
  <si>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</si>
  <si>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</si>
  <si>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</si>
  <si>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</si>
  <si>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</si>
  <si>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</si>
  <si>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</si>
  <si>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</si>
  <si>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</si>
  <si>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</si>
  <si>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</si>
  <si>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</si>
  <si>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</si>
  <si>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</si>
  <si>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</si>
  <si>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</si>
  <si>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</si>
  <si>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</si>
  <si>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</si>
  <si>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</si>
  <si>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</si>
  <si>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</si>
  <si>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</si>
  <si>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</si>
  <si>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</si>
  <si>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</si>
  <si>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</si>
  <si>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</si>
  <si>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</si>
  <si>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</si>
  <si>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</si>
  <si>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</si>
  <si>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</si>
  <si>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</si>
  <si>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</si>
  <si>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</si>
  <si>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</si>
  <si>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</si>
  <si>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</si>
  <si>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</si>
  <si>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</si>
  <si>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</si>
  <si>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</si>
  <si>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</si>
  <si>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</si>
  <si>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</si>
  <si>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</si>
  <si>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</si>
  <si>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</si>
  <si>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</si>
  <si>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</si>
  <si>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</si>
  <si>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</si>
  <si>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</si>
  <si>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</si>
  <si>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</si>
  <si>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</si>
  <si>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</si>
  <si>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</si>
  <si>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</si>
  <si>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</si>
  <si>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</si>
  <si>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</si>
  <si>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</si>
  <si>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</si>
  <si>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</si>
  <si>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</si>
  <si>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</si>
  <si>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</si>
  <si>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</si>
  <si>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</si>
  <si>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</si>
  <si>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</si>
  <si>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</si>
  <si>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</si>
  <si>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</si>
  <si>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</si>
  <si>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</si>
  <si>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</si>
  <si>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</si>
  <si>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</si>
  <si>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</si>
  <si>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</si>
  <si>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</si>
  <si>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</si>
  <si>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</si>
  <si>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</si>
  <si>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</si>
  <si>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</si>
  <si>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</si>
  <si>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</si>
  <si>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</si>
  <si>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</si>
  <si>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</si>
  <si>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</si>
  <si>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</si>
  <si>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</si>
  <si>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</si>
  <si>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</si>
  <si>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</si>
  <si>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</si>
  <si>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</si>
  <si>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</si>
  <si>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</si>
  <si>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</si>
  <si>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</si>
  <si>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</si>
  <si>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</si>
  <si>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</si>
  <si>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</si>
  <si>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</si>
  <si>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</si>
  <si>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</si>
  <si>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</si>
  <si>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</si>
  <si>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</si>
  <si>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</si>
  <si>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</si>
  <si>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</si>
  <si>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</si>
  <si>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</si>
  <si>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</si>
  <si>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</si>
  <si>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</si>
  <si>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</si>
  <si>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</si>
  <si>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</si>
  <si>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</si>
  <si>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</si>
  <si>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</si>
  <si>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</si>
  <si>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</si>
  <si>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</si>
  <si>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</si>
  <si>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</si>
  <si>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</si>
  <si>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</si>
  <si>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</si>
  <si>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</si>
  <si>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</si>
  <si>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</si>
  <si>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</si>
  <si>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</si>
  <si>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</si>
  <si>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</si>
  <si>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</si>
  <si>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</si>
  <si>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</si>
  <si>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</si>
  <si>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</si>
  <si>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</si>
  <si>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</si>
  <si>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</si>
  <si>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</si>
  <si>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</si>
  <si>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</si>
  <si>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</si>
  <si>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</si>
  <si>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</si>
  <si>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</si>
  <si>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</si>
  <si>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</si>
  <si>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</si>
  <si>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</si>
  <si>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</si>
  <si>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</si>
  <si>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</si>
  <si>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</si>
  <si>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</si>
  <si>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</si>
  <si>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</si>
  <si>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</si>
  <si>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</si>
  <si>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</si>
  <si>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</si>
  <si>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</si>
  <si>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</si>
  <si>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</si>
  <si>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</si>
  <si>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</si>
  <si>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</si>
  <si>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</si>
  <si>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</si>
  <si>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</si>
  <si>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</si>
  <si>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</si>
  <si>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</si>
  <si>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</si>
  <si>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</si>
  <si>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</si>
  <si>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</si>
  <si>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</si>
  <si>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</si>
  <si>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</si>
  <si>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</si>
  <si>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</si>
  <si>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</si>
  <si>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</si>
  <si>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</si>
  <si>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</si>
  <si>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</si>
  <si>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</si>
  <si>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</si>
  <si>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</si>
  <si>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</si>
  <si>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</si>
  <si>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</si>
  <si>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</si>
  <si>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</si>
  <si>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</si>
  <si>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</si>
  <si>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</si>
  <si>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</si>
  <si>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</si>
  <si>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</si>
  <si>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</si>
  <si>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</si>
  <si>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</si>
  <si>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</si>
  <si>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</si>
  <si>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</si>
  <si>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</si>
  <si>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</si>
  <si>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</si>
  <si>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</si>
  <si>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</si>
  <si>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</si>
  <si>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</si>
  <si>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</si>
  <si>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</si>
  <si>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</si>
  <si>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</si>
  <si>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</si>
  <si>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</si>
  <si>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</si>
  <si>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</si>
  <si>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</si>
  <si>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</si>
  <si>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</si>
  <si>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</si>
  <si>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</si>
  <si>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</si>
  <si>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</si>
  <si>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</si>
  <si>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</si>
  <si>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</si>
  <si>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</si>
  <si>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</si>
  <si>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</si>
  <si>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</si>
  <si>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</si>
  <si>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</si>
  <si>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</si>
  <si>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</si>
  <si>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</si>
  <si>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</si>
  <si>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</si>
  <si>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</si>
  <si>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</si>
  <si>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</si>
  <si>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</si>
  <si>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</si>
  <si>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</si>
  <si>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</si>
  <si>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</si>
  <si>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</si>
  <si>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</si>
  <si>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</si>
  <si>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</si>
  <si>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</si>
  <si>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</si>
  <si>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</si>
  <si>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</si>
  <si>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</si>
  <si>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</si>
  <si>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</si>
  <si>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</si>
  <si>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</si>
  <si>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</si>
  <si>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</si>
  <si>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</si>
  <si>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</si>
  <si>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</si>
  <si>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</si>
  <si>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</si>
  <si>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</si>
  <si>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</si>
  <si>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</si>
  <si>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</si>
  <si>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</si>
  <si>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</si>
  <si>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</si>
  <si>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</si>
  <si>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</si>
  <si>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</si>
  <si>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</si>
  <si>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</si>
  <si>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</si>
  <si>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</si>
  <si>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</si>
  <si>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</si>
  <si>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</si>
  <si>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</si>
  <si>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</si>
  <si>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</si>
  <si>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</si>
  <si>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</si>
  <si>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</si>
  <si>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</si>
  <si>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</si>
  <si>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</si>
  <si>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</si>
  <si>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</si>
  <si>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</si>
  <si>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</si>
  <si>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</si>
  <si>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</si>
  <si>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</si>
  <si>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</si>
  <si>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</si>
  <si>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</si>
  <si>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</si>
  <si>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</si>
  <si>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</si>
  <si>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</si>
  <si>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</si>
  <si>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</si>
  <si>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</si>
  <si>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</si>
  <si>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</si>
  <si>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</si>
  <si>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</si>
  <si>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</si>
  <si>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</si>
  <si>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</si>
  <si>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</si>
  <si>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</si>
  <si>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</si>
  <si>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</si>
  <si>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</si>
  <si>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</si>
  <si>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</si>
  <si>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</si>
  <si>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</si>
  <si>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</si>
  <si>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</si>
  <si>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</si>
  <si>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</si>
  <si>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</si>
  <si>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</si>
  <si>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</si>
  <si>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</si>
  <si>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</si>
  <si>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</si>
  <si>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</si>
  <si>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</si>
  <si>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</si>
  <si>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</si>
  <si>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</si>
  <si>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</si>
  <si>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</si>
  <si>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</si>
  <si>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</si>
  <si>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</si>
  <si>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</si>
  <si>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</si>
  <si>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</si>
  <si>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</si>
  <si>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</si>
  <si>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</si>
  <si>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</si>
  <si>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</si>
  <si>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</si>
  <si>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</si>
  <si>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</si>
  <si>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</si>
  <si>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</si>
  <si>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</si>
  <si>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</si>
  <si>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</si>
  <si>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</si>
  <si>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</si>
  <si>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</si>
  <si>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</si>
  <si>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</si>
  <si>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</si>
  <si>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</si>
  <si>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</si>
  <si>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</si>
  <si>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</si>
  <si>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</si>
  <si>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</si>
  <si>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</si>
  <si>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</si>
  <si>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</si>
  <si>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</si>
  <si>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</si>
  <si>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</si>
  <si>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</si>
  <si>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</si>
  <si>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</si>
  <si>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</si>
  <si>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</si>
  <si>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</si>
  <si>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</si>
  <si>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</si>
  <si>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</si>
  <si>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</si>
  <si>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</si>
  <si>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</si>
  <si>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</si>
  <si>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</si>
  <si>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</si>
  <si>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</si>
  <si>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</si>
  <si>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</si>
  <si>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</si>
  <si>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</si>
  <si>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</si>
  <si>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</si>
  <si>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</si>
  <si>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</si>
  <si>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</si>
  <si>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</si>
  <si>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</si>
  <si>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</si>
  <si>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</si>
  <si>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</si>
  <si>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</si>
  <si>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</si>
  <si>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</si>
  <si>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</si>
  <si>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</si>
  <si>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</si>
  <si>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</si>
  <si>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</si>
  <si>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</si>
  <si>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</si>
  <si>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</si>
  <si>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</si>
  <si>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</si>
  <si>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</si>
  <si>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</si>
  <si>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</si>
  <si>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</si>
  <si>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</si>
  <si>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</si>
  <si>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</si>
  <si>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</si>
  <si>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</si>
  <si>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</si>
  <si>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</si>
  <si>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</si>
  <si>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</si>
  <si>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</si>
  <si>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</si>
  <si>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</si>
  <si>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</si>
  <si>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</si>
  <si>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</si>
  <si>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</si>
  <si>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</si>
  <si>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</si>
  <si>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</si>
  <si>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</si>
  <si>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</si>
  <si>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</si>
  <si>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</si>
  <si>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</si>
  <si>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</si>
  <si>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</si>
  <si>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</si>
  <si>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</si>
  <si>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</si>
  <si>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</si>
  <si>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</si>
  <si>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</si>
  <si>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</si>
  <si>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</si>
  <si>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</si>
  <si>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</si>
  <si>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</si>
  <si>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</si>
  <si>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</si>
  <si>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</si>
  <si>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</si>
  <si>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</si>
  <si>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</si>
  <si>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</si>
  <si>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</si>
  <si>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</si>
  <si>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</si>
  <si>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</si>
  <si>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</si>
  <si>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</si>
  <si>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</si>
  <si>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</si>
  <si>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</si>
  <si>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</si>
  <si>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</si>
  <si>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</si>
  <si>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</si>
  <si>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</si>
  <si>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</si>
  <si>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</si>
  <si>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</si>
  <si>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</si>
  <si>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</si>
  <si>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</si>
  <si>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</si>
  <si>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</si>
  <si>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</si>
  <si>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</si>
  <si>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</si>
  <si>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</si>
  <si>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</si>
  <si>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</si>
  <si>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</si>
  <si>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</si>
  <si>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</si>
  <si>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</si>
  <si>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</si>
  <si>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</si>
  <si>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</si>
  <si>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</si>
  <si>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</si>
  <si>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</si>
  <si>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</si>
  <si>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</si>
  <si>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</si>
  <si>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</si>
  <si>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</si>
  <si>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</si>
  <si>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</si>
  <si>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</si>
  <si>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</si>
  <si>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</si>
  <si>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</si>
  <si>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</si>
  <si>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</si>
  <si>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</si>
  <si>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</si>
  <si>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</si>
  <si>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</si>
  <si>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</si>
  <si>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</si>
  <si>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</si>
  <si>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</si>
  <si>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</si>
  <si>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</si>
  <si>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</si>
  <si>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</si>
  <si>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</si>
  <si>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</si>
  <si>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</si>
  <si>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</si>
  <si>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</si>
  <si>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</si>
  <si>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</si>
  <si>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</si>
  <si>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</si>
  <si>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</si>
  <si>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</si>
  <si>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</si>
  <si>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</si>
  <si>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</si>
  <si>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</si>
  <si>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</si>
  <si>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</si>
  <si>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</si>
  <si>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</si>
  <si>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</si>
  <si>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</si>
  <si>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</si>
  <si>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</si>
  <si>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</si>
  <si>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</si>
  <si>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</si>
  <si>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</si>
  <si>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</si>
  <si>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</si>
  <si>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</si>
  <si>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</si>
  <si>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</si>
  <si>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</si>
  <si>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</si>
  <si>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</si>
  <si>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</si>
  <si>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</si>
  <si>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</si>
  <si>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</si>
  <si>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</si>
  <si>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</si>
  <si>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</si>
  <si>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</si>
  <si>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</si>
  <si>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</si>
  <si>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</si>
  <si>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</si>
  <si>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</si>
  <si>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</si>
  <si>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</si>
  <si>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</si>
  <si>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</si>
  <si>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</si>
  <si>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</si>
  <si>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</si>
  <si>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</si>
  <si>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</si>
  <si>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</si>
  <si>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</si>
  <si>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</si>
  <si>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</si>
  <si>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</si>
  <si>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</si>
  <si>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</si>
  <si>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</si>
  <si>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</si>
  <si>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</si>
  <si>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</si>
  <si>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</si>
  <si>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</si>
  <si>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</si>
  <si>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</si>
  <si>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</si>
  <si>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</si>
  <si>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</si>
  <si>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</si>
  <si>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</si>
  <si>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</si>
  <si>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</si>
  <si>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</si>
  <si>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</si>
  <si>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</si>
  <si>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</si>
  <si>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</si>
  <si>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</si>
  <si>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</si>
  <si>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</si>
  <si>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</si>
  <si>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</si>
  <si>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</si>
  <si>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</si>
  <si>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</si>
  <si>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</si>
  <si>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</si>
  <si>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</si>
  <si>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</si>
  <si>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</si>
  <si>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</si>
  <si>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</si>
  <si>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</si>
  <si>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</si>
  <si>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</si>
  <si>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</si>
  <si>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</si>
  <si>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</si>
  <si>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</si>
  <si>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</si>
  <si>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</si>
  <si>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</si>
  <si>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</si>
  <si>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</si>
  <si>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</si>
  <si>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</si>
  <si>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</si>
  <si>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</si>
  <si>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</si>
  <si>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</si>
  <si>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</si>
  <si>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</si>
  <si>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</si>
  <si>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</si>
  <si>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</si>
  <si>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</si>
  <si>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</si>
  <si>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</si>
  <si>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</si>
  <si>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</si>
  <si>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</si>
  <si>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</si>
  <si>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</si>
  <si>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</si>
  <si>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</si>
  <si>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</si>
  <si>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</si>
  <si>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</si>
  <si>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</si>
  <si>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</si>
  <si>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</si>
  <si>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</si>
  <si>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</si>
  <si>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</si>
  <si>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</si>
  <si>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</si>
  <si>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</si>
  <si>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</si>
  <si>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</si>
  <si>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</si>
  <si>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</si>
  <si>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</si>
  <si>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</si>
  <si>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</si>
  <si>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</si>
  <si>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</si>
  <si>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</si>
  <si>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</si>
  <si>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</si>
  <si>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</si>
  <si>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</si>
  <si>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</si>
  <si>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</si>
  <si>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</si>
  <si>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</si>
  <si>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</si>
  <si>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</si>
  <si>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</si>
  <si>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</si>
  <si>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</si>
  <si>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</si>
  <si>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</si>
  <si>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</si>
  <si>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</si>
  <si>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</si>
  <si>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</si>
  <si>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</si>
  <si>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</si>
  <si>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</si>
  <si>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</si>
  <si>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</si>
  <si>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</si>
  <si>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</si>
  <si>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</si>
  <si>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</si>
  <si>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</si>
  <si>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</si>
  <si>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</si>
  <si>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</si>
  <si>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</si>
  <si>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</si>
  <si>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</si>
  <si>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</si>
  <si>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</si>
  <si>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</si>
  <si>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</si>
  <si>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</si>
  <si>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</si>
  <si>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</si>
  <si>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</si>
  <si>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</si>
  <si>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</si>
  <si>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</si>
  <si>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</si>
  <si>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</si>
  <si>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</si>
  <si>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</si>
  <si>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</si>
  <si>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</si>
  <si>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</si>
  <si>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</si>
  <si>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</si>
  <si>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</si>
  <si>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</si>
  <si>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</si>
  <si>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</si>
  <si>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</si>
  <si>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</si>
  <si>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</si>
  <si>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</si>
  <si>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</si>
  <si>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</si>
  <si>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</si>
  <si>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</si>
  <si>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</si>
  <si>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</si>
  <si>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</si>
  <si>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</si>
  <si>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</si>
  <si>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</si>
  <si>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</si>
  <si>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</si>
  <si>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</si>
  <si>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</si>
  <si>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</si>
  <si>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</si>
  <si>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</si>
  <si>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</si>
  <si>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</si>
  <si>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</si>
  <si>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</si>
  <si>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</si>
  <si>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</si>
  <si>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</si>
  <si>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</si>
  <si>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</si>
  <si>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</si>
  <si>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</si>
  <si>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</si>
  <si>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</si>
  <si>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</si>
  <si>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</si>
  <si>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</si>
  <si>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</si>
  <si>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</si>
  <si>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</si>
  <si>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</si>
  <si>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</si>
  <si>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</si>
  <si>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</si>
  <si>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</si>
  <si>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</si>
  <si>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</si>
  <si>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</si>
  <si>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</si>
  <si>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</si>
  <si>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</si>
  <si>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</si>
  <si>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</si>
  <si>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</si>
  <si>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</si>
  <si>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</si>
  <si>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</si>
  <si>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</si>
  <si>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</si>
  <si>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</si>
  <si>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</si>
  <si>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</si>
  <si>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</si>
  <si>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</si>
  <si>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</si>
  <si>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</si>
  <si>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</si>
  <si>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</si>
  <si>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</si>
  <si>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</si>
  <si>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</si>
  <si>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</si>
  <si>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</si>
  <si>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</si>
  <si>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</si>
  <si>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</si>
  <si>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</si>
  <si>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</si>
  <si>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</si>
  <si>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</si>
  <si>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</si>
  <si>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</si>
  <si>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</si>
  <si>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</si>
  <si>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</si>
  <si>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</si>
  <si>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</si>
  <si>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</si>
  <si>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</si>
  <si>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</si>
  <si>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</si>
  <si>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</si>
  <si>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</si>
  <si>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</si>
  <si>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</si>
  <si>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</si>
  <si>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</si>
  <si>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</si>
  <si>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</si>
  <si>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</si>
  <si>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</si>
  <si>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</si>
  <si>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</si>
  <si>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</si>
  <si>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</si>
  <si>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</si>
  <si>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</si>
  <si>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</si>
  <si>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</si>
  <si>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</si>
  <si>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</si>
  <si>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</si>
  <si>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</si>
  <si>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</si>
  <si>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</si>
  <si>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</si>
  <si>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</si>
  <si>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</si>
  <si>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</si>
  <si>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</si>
  <si>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</si>
  <si>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</si>
  <si>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</si>
  <si>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</si>
  <si>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</si>
  <si>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</si>
  <si>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</si>
  <si>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</si>
  <si>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</si>
  <si>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</si>
  <si>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</si>
  <si>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</si>
  <si>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</si>
  <si>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</si>
  <si>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</si>
  <si>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</si>
  <si>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</si>
  <si>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</si>
  <si>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</si>
  <si>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</si>
  <si>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</si>
  <si>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</si>
  <si>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</si>
  <si>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</si>
  <si>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</si>
  <si>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</si>
  <si>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</si>
  <si>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</si>
  <si>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</si>
  <si>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</si>
  <si>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</si>
  <si>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</si>
  <si>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</si>
  <si>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</si>
  <si>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</si>
  <si>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</si>
  <si>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</si>
  <si>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</si>
  <si>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</si>
  <si>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</si>
  <si>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</si>
  <si>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</si>
  <si>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</si>
  <si>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</si>
  <si>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</si>
  <si>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</si>
  <si>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</si>
  <si>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</si>
  <si>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</si>
  <si>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</si>
  <si>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</si>
  <si>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</si>
  <si>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</si>
  <si>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</si>
  <si>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</si>
  <si>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</si>
  <si>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</si>
  <si>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</si>
  <si>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</si>
  <si>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</si>
  <si>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</si>
  <si>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</si>
  <si>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</si>
  <si>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</si>
  <si>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</si>
  <si>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</si>
  <si>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</si>
  <si>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</si>
  <si>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</si>
  <si>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</si>
  <si>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</si>
  <si>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</si>
  <si>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</si>
  <si>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</si>
  <si>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</si>
  <si>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</si>
  <si>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</si>
  <si>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</si>
  <si>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</si>
  <si>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</si>
  <si>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</si>
  <si>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</si>
  <si>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</si>
  <si>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</si>
  <si>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</si>
  <si>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</si>
  <si>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</si>
  <si>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</si>
  <si>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</si>
  <si>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</si>
  <si>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</si>
  <si>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</si>
  <si>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</si>
  <si>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</si>
  <si>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</si>
  <si>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</si>
  <si>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</si>
  <si>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</si>
  <si>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</si>
  <si>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</si>
  <si>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</si>
  <si>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</si>
  <si>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</si>
  <si>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</si>
  <si>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</si>
  <si>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</si>
  <si>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</si>
  <si>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</si>
  <si>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</si>
  <si>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</si>
  <si>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</si>
  <si>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</si>
  <si>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</si>
  <si>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</si>
  <si>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</si>
  <si>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</si>
  <si>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</si>
  <si>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</si>
  <si>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</si>
  <si>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</si>
  <si>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</si>
  <si>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</si>
  <si>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</si>
  <si>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</si>
  <si>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</si>
  <si>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</si>
  <si>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</si>
  <si>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</si>
  <si>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</si>
  <si>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</si>
  <si>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</si>
  <si>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</si>
  <si>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</si>
  <si>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</si>
  <si>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</si>
  <si>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</si>
  <si>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</si>
  <si>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</si>
  <si>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</si>
  <si>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</si>
  <si>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</si>
  <si>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</si>
  <si>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</si>
  <si>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</si>
  <si>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</si>
  <si>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</si>
  <si>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</si>
  <si>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</si>
  <si>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</si>
  <si>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</si>
  <si>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</si>
  <si>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</si>
  <si>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</si>
  <si>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</si>
  <si>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</si>
  <si>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</si>
  <si>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</si>
  <si>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</si>
  <si>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</si>
  <si>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</si>
  <si>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</si>
  <si>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</si>
  <si>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</si>
  <si>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</si>
  <si>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</si>
  <si>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</si>
  <si>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</si>
  <si>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</si>
  <si>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</si>
  <si>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</si>
  <si>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</si>
  <si>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</si>
  <si>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</si>
  <si>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</si>
  <si>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</si>
  <si>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</si>
  <si>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</si>
  <si>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</si>
  <si>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</si>
  <si>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</si>
  <si>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</si>
  <si>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</si>
  <si>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</si>
  <si>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</si>
  <si>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</si>
  <si>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</si>
  <si>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</si>
  <si>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</si>
  <si>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</si>
  <si>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</si>
  <si>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</si>
  <si>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</si>
  <si>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</si>
  <si>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</si>
  <si>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</si>
  <si>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</si>
  <si>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</si>
  <si>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</si>
  <si>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</si>
  <si>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</si>
  <si>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</si>
  <si>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</si>
  <si>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</si>
  <si>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</si>
  <si>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</si>
  <si>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</si>
  <si>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</si>
  <si>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</si>
  <si>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</si>
  <si>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</si>
  <si>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</si>
  <si>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</si>
  <si>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</si>
  <si>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</si>
  <si>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</si>
  <si>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</si>
  <si>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</si>
  <si>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</si>
  <si>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</si>
  <si>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</si>
  <si>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</si>
  <si>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</si>
  <si>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</si>
  <si>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</si>
  <si>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</si>
  <si>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</si>
  <si>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</si>
  <si>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</si>
  <si>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</si>
  <si>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</si>
  <si>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</si>
  <si>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</si>
  <si>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</si>
  <si>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</si>
  <si>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</si>
  <si>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</si>
  <si>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</si>
  <si>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</si>
  <si>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</si>
  <si>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</si>
  <si>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</si>
  <si>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</si>
  <si>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</si>
  <si>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</si>
  <si>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</si>
  <si>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</si>
  <si>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</si>
  <si>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</si>
  <si>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</si>
  <si>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</si>
  <si>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</si>
  <si>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</si>
  <si>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</si>
  <si>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</si>
  <si>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</si>
  <si>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</si>
  <si>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</si>
  <si>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</si>
  <si>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</si>
  <si>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</si>
  <si>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</si>
  <si>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</si>
  <si>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</si>
  <si>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</si>
  <si>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</si>
  <si>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</si>
  <si>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</si>
  <si>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</si>
  <si>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</si>
  <si>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</si>
  <si>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</si>
  <si>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</si>
  <si>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</si>
  <si>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</si>
  <si>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</si>
  <si>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</si>
  <si>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</si>
  <si>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</si>
  <si>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</si>
  <si>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</si>
  <si>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</si>
  <si>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</si>
  <si>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</si>
  <si>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</si>
  <si>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</si>
  <si>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</si>
  <si>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</si>
  <si>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</si>
  <si>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</si>
  <si>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</si>
  <si>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</si>
  <si>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</si>
  <si>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</si>
  <si>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</si>
  <si>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</si>
  <si>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</si>
  <si>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</si>
  <si>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</si>
  <si>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</si>
  <si>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</si>
  <si>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</si>
  <si>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</si>
  <si>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</si>
  <si>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</si>
  <si>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</si>
  <si>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</si>
  <si>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</si>
  <si>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</si>
  <si>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</si>
  <si>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</si>
  <si>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</si>
  <si>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</si>
  <si>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</si>
  <si>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</si>
  <si>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</si>
  <si>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</si>
  <si>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</si>
  <si>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</si>
  <si>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</si>
  <si>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</si>
  <si>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</si>
  <si>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</si>
  <si>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</si>
  <si>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</si>
  <si>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</si>
  <si>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</si>
  <si>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</si>
  <si>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</si>
  <si>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</si>
  <si>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</si>
  <si>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</si>
  <si>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</si>
  <si>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</si>
  <si>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</si>
  <si>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</si>
  <si>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</si>
  <si>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</si>
  <si>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</si>
  <si>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</si>
  <si>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</si>
  <si>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</si>
  <si>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</si>
  <si>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</si>
  <si>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</si>
  <si>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</si>
  <si>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</si>
  <si>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</si>
  <si>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</si>
  <si>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</si>
  <si>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</si>
  <si>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</si>
  <si>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</si>
  <si>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</si>
  <si>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</si>
  <si>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</si>
  <si>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</si>
  <si>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</si>
  <si>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</si>
  <si>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</si>
  <si>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</si>
  <si>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</si>
  <si>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</si>
  <si>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</si>
  <si>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</si>
  <si>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</si>
  <si>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</si>
  <si>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</si>
  <si>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</si>
  <si>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</si>
  <si>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</si>
  <si>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</si>
  <si>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</si>
  <si>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</si>
  <si>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</si>
  <si>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</si>
  <si>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</si>
  <si>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</si>
  <si>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</si>
  <si>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</si>
  <si>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</si>
  <si>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</si>
  <si>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</si>
  <si>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</si>
  <si>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</si>
  <si>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</si>
  <si>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</si>
  <si>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</si>
  <si>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</si>
  <si>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</si>
  <si>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</si>
  <si>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</si>
  <si>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</si>
  <si>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</si>
  <si>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</si>
  <si>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</si>
  <si>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</si>
  <si>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</si>
  <si>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</si>
  <si>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</si>
  <si>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</si>
  <si>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</si>
  <si>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</si>
  <si>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</si>
  <si>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</si>
  <si>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</si>
  <si>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</si>
  <si>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</si>
  <si>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</si>
  <si>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</si>
  <si>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</si>
  <si>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</si>
  <si>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</si>
  <si>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</si>
  <si>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</si>
  <si>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</si>
  <si>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</si>
  <si>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</si>
  <si>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</si>
  <si>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</si>
  <si>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</si>
  <si>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</si>
  <si>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</si>
  <si>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</si>
  <si>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</si>
  <si>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</si>
  <si>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</si>
  <si>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</si>
  <si>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</si>
  <si>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</si>
  <si>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</si>
  <si>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</si>
  <si>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</si>
  <si>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</si>
  <si>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</si>
  <si>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</si>
  <si>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</si>
  <si>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</si>
  <si>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</si>
  <si>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</si>
  <si>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</si>
  <si>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</si>
  <si>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</si>
  <si>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</si>
  <si>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</si>
  <si>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</si>
  <si>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</si>
  <si>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</si>
  <si>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</si>
  <si>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</si>
  <si>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</si>
  <si>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</si>
  <si>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</si>
  <si>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</si>
  <si>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</si>
  <si>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</si>
  <si>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</si>
  <si>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</si>
  <si>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</si>
  <si>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</si>
  <si>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</si>
  <si>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</si>
  <si>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</si>
  <si>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</si>
  <si>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</si>
  <si>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</si>
  <si>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</si>
  <si>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</si>
  <si>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</si>
  <si>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</si>
  <si>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</si>
  <si>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</si>
  <si>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</si>
  <si>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</si>
  <si>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</si>
  <si>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</si>
  <si>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</si>
  <si>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</si>
  <si>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</si>
  <si>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</si>
  <si>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</si>
  <si>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</si>
  <si>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</si>
  <si>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</si>
  <si>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</si>
  <si>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</si>
  <si>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</si>
  <si>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</si>
  <si>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</si>
  <si>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</si>
  <si>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</si>
  <si>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</si>
  <si>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</si>
  <si>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</si>
  <si>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</si>
  <si>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</si>
  <si>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</si>
  <si>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</si>
  <si>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</si>
  <si>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</si>
  <si>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</si>
  <si>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</si>
  <si>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</si>
  <si>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</si>
  <si>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</si>
  <si>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</si>
  <si>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</si>
  <si>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</si>
  <si>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</si>
  <si>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</si>
  <si>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</si>
  <si>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</si>
  <si>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</si>
  <si>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</si>
  <si>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</si>
  <si>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</si>
  <si>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</si>
  <si>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</si>
  <si>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</si>
  <si>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</si>
  <si>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</si>
  <si>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</si>
  <si>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</si>
  <si>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</si>
  <si>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</si>
  <si>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</si>
  <si>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</si>
  <si>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</si>
  <si>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</si>
  <si>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</si>
  <si>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</si>
  <si>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</si>
  <si>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</si>
  <si>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</si>
  <si>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</si>
  <si>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</si>
  <si>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</si>
  <si>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</si>
  <si>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</si>
  <si>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</si>
  <si>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</si>
  <si>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</si>
  <si>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</si>
  <si>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</si>
  <si>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</si>
  <si>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</si>
  <si>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</si>
  <si>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</si>
  <si>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</si>
  <si>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</si>
  <si>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</si>
  <si>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</si>
  <si>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</si>
  <si>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</si>
  <si>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</si>
  <si>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</si>
  <si>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</si>
  <si>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</si>
  <si>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</si>
  <si>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</si>
  <si>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</si>
  <si>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</si>
  <si>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</si>
  <si>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</si>
  <si>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</si>
  <si>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</si>
  <si>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</si>
  <si>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</si>
  <si>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</si>
  <si>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</si>
  <si>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</si>
  <si>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</si>
  <si>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</si>
  <si>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</si>
  <si>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</si>
  <si>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</si>
  <si>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</si>
  <si>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</si>
  <si>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</si>
  <si>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</si>
  <si>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</si>
  <si>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</si>
  <si>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</si>
  <si>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</si>
  <si>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</si>
  <si>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</si>
  <si>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</si>
  <si>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</si>
  <si>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</si>
  <si>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</si>
  <si>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</si>
  <si>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</si>
  <si>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</si>
  <si>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</si>
  <si>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</si>
  <si>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</si>
  <si>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</si>
  <si>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</si>
  <si>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</si>
  <si>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</si>
  <si>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</si>
  <si>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</si>
  <si>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</si>
  <si>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</si>
  <si>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</si>
  <si>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</si>
  <si>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</si>
  <si>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</si>
  <si>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</si>
  <si>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</si>
  <si>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</si>
  <si>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</si>
  <si>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</si>
  <si>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</si>
  <si>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</si>
  <si>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</si>
  <si>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</si>
  <si>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</si>
  <si>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</si>
  <si>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</si>
  <si>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</si>
  <si>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</si>
  <si>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</si>
  <si>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</si>
  <si>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</si>
  <si>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</si>
  <si>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</si>
  <si>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</si>
  <si>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</si>
  <si>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</si>
  <si>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</si>
  <si>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</si>
  <si>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</si>
  <si>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</si>
  <si>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</si>
  <si>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</si>
  <si>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</si>
  <si>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</si>
  <si>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</si>
  <si>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</si>
  <si>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</si>
  <si>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</si>
  <si>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</si>
  <si>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</si>
  <si>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</si>
  <si>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</si>
  <si>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</si>
  <si>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</si>
  <si>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</si>
  <si>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</si>
  <si>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</si>
  <si>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</si>
  <si>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</si>
  <si>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</si>
  <si>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</si>
  <si>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</si>
  <si>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</si>
  <si>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</si>
  <si>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</si>
  <si>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</si>
  <si>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</si>
  <si>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</si>
  <si>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</si>
  <si>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</si>
  <si>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</si>
  <si>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</si>
  <si>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</si>
  <si>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</si>
  <si>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</si>
  <si>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</si>
  <si>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</si>
  <si>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</si>
  <si>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</si>
  <si>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</si>
  <si>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</si>
  <si>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</si>
  <si>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</si>
  <si>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</si>
  <si>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</si>
  <si>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</si>
  <si>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</si>
  <si>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</si>
  <si>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</si>
  <si>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</si>
  <si>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</si>
  <si>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</si>
  <si>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</si>
  <si>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</si>
  <si>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</si>
  <si>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</si>
  <si>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</si>
  <si>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</si>
  <si>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</si>
  <si>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</si>
  <si>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</si>
  <si>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</si>
  <si>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</si>
  <si>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</si>
  <si>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</si>
  <si>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</si>
  <si>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</si>
  <si>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</si>
  <si>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</si>
  <si>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</si>
  <si>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</si>
  <si>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</si>
  <si>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</si>
  <si>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</si>
  <si>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</si>
  <si>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</si>
  <si>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</si>
  <si>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</si>
  <si>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</si>
  <si>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</si>
  <si>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</si>
  <si>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</si>
  <si>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</si>
  <si>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</si>
  <si>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</si>
  <si>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</si>
  <si>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</si>
  <si>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</si>
  <si>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</si>
  <si>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</si>
  <si>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</si>
  <si>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</si>
  <si>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</si>
  <si>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</si>
  <si>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</si>
  <si>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</si>
  <si>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</si>
  <si>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</si>
  <si>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</si>
  <si>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</si>
  <si>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</si>
  <si>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</si>
  <si>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</si>
  <si>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</si>
  <si>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</si>
  <si>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</si>
  <si>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</si>
  <si>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</si>
  <si>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</si>
  <si>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</si>
  <si>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</si>
  <si>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</si>
  <si>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</si>
  <si>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</si>
  <si>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</si>
  <si>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</si>
  <si>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</si>
  <si>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</si>
  <si>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</si>
  <si>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</si>
  <si>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</si>
  <si>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</si>
  <si>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</si>
  <si>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</si>
  <si>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</si>
  <si>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</si>
  <si>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</si>
  <si>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</si>
  <si>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</si>
  <si>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</si>
  <si>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</si>
  <si>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</si>
  <si>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</si>
  <si>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</si>
  <si>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</si>
  <si>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</si>
  <si>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</si>
  <si>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</si>
  <si>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</si>
  <si>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</si>
  <si>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</si>
  <si>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</si>
  <si>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</si>
  <si>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</si>
  <si>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</si>
  <si>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</si>
  <si>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</si>
  <si>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</si>
  <si>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</si>
  <si>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</si>
  <si>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</si>
  <si>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</si>
  <si>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</si>
  <si>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</si>
  <si>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</si>
  <si>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</si>
  <si>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</si>
  <si>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</si>
  <si>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</si>
  <si>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</si>
  <si>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</si>
  <si>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</si>
  <si>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</si>
  <si>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</si>
  <si>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</si>
  <si>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</si>
  <si>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</si>
  <si>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</si>
  <si>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</si>
  <si>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</si>
  <si>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</si>
  <si>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</si>
  <si>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</si>
  <si>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</si>
  <si>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</si>
  <si>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</si>
  <si>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</si>
  <si>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</si>
  <si>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</si>
  <si>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</si>
  <si>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</si>
  <si>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</si>
  <si>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</si>
  <si>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</si>
  <si>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</si>
  <si>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</si>
  <si>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</si>
  <si>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</si>
  <si>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</si>
  <si>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</si>
  <si>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</si>
  <si>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</si>
  <si>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</si>
  <si>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</si>
  <si>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</si>
  <si>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</si>
  <si>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</si>
  <si>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</si>
  <si>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</si>
  <si>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</si>
  <si>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</si>
  <si>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</si>
  <si>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</si>
  <si>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</si>
  <si>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</si>
  <si>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</si>
  <si>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</si>
  <si>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</si>
  <si>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</si>
  <si>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</si>
  <si>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</si>
  <si>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</si>
  <si>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</si>
  <si>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</si>
  <si>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</si>
  <si>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</si>
  <si>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</si>
  <si>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</si>
  <si>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</si>
  <si>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</si>
  <si>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</si>
  <si>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</si>
  <si>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</si>
  <si>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</si>
  <si>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</si>
  <si>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</si>
  <si>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</si>
  <si>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</si>
  <si>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</si>
  <si>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</si>
  <si>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</si>
  <si>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</si>
  <si>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</si>
  <si>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</si>
  <si>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</si>
  <si>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</si>
  <si>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</si>
  <si>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</si>
  <si>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</si>
  <si>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</si>
  <si>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</si>
  <si>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</si>
  <si>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</si>
  <si>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</si>
  <si>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</si>
  <si>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</si>
  <si>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</si>
  <si>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</si>
  <si>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</si>
  <si>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</si>
  <si>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</si>
  <si>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</si>
  <si>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</si>
  <si>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</si>
  <si>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</si>
  <si>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</si>
  <si>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</si>
  <si>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</si>
  <si>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</si>
  <si>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</si>
  <si>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</si>
  <si>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</si>
  <si>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</si>
  <si>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</si>
  <si>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</si>
  <si>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</si>
  <si>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</si>
  <si>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</si>
  <si>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</si>
  <si>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</si>
  <si>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</si>
  <si>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</si>
  <si>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</si>
  <si>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</si>
  <si>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</si>
  <si>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</si>
  <si>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</si>
  <si>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</si>
  <si>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</si>
  <si>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</si>
  <si>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</si>
  <si>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</si>
  <si>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</si>
  <si>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</si>
  <si>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</si>
  <si>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</si>
  <si>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</si>
  <si>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</si>
  <si>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</si>
  <si>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</si>
  <si>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</si>
  <si>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</si>
  <si>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</si>
  <si>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</si>
  <si>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</si>
  <si>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</si>
  <si>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</si>
  <si>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</si>
  <si>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</si>
  <si>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</si>
  <si>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</si>
  <si>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</si>
  <si>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</si>
  <si>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</si>
  <si>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</si>
  <si>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</si>
  <si>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</si>
  <si>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</si>
  <si>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</si>
  <si>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</si>
  <si>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</si>
  <si>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</si>
  <si>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</si>
  <si>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</si>
  <si>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</si>
  <si>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</si>
  <si>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</si>
  <si>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</si>
  <si>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</si>
  <si>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</si>
  <si>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</si>
  <si>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</si>
  <si>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</si>
  <si>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</si>
  <si>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</si>
  <si>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</si>
  <si>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</si>
  <si>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</si>
  <si>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</si>
  <si>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</si>
  <si>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</si>
  <si>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</si>
  <si>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</si>
  <si>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</si>
  <si>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</si>
  <si>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</si>
  <si>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</si>
  <si>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</si>
  <si>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</si>
  <si>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</si>
  <si>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</si>
  <si>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</si>
  <si>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</si>
  <si>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</si>
  <si>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</si>
  <si>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</si>
  <si>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</si>
  <si>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</si>
  <si>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</si>
  <si>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</si>
  <si>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</si>
  <si>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</si>
  <si>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</si>
  <si>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</si>
  <si>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</si>
  <si>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</si>
  <si>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</si>
  <si>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</si>
  <si>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</si>
  <si>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</si>
  <si>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</si>
  <si>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</si>
  <si>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</si>
  <si>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</si>
  <si>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</si>
  <si>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</si>
  <si>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</si>
  <si>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</si>
  <si>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</si>
  <si>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</si>
  <si>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</si>
  <si>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</si>
  <si>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</si>
  <si>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</si>
  <si>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</si>
  <si>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</si>
  <si>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</si>
  <si>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</si>
  <si>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</si>
  <si>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</si>
  <si>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</si>
  <si>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</si>
  <si>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</si>
  <si>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</si>
  <si>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</si>
  <si>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</si>
  <si>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</si>
  <si>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</si>
  <si>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</si>
  <si>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</si>
  <si>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</si>
  <si>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</si>
  <si>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</si>
  <si>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</si>
  <si>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</si>
  <si>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</si>
  <si>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</si>
  <si>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</si>
  <si>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</si>
  <si>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</si>
  <si>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</si>
  <si>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</si>
  <si>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</si>
  <si>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</si>
  <si>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</si>
  <si>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</si>
  <si>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</si>
  <si>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</si>
  <si>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</si>
  <si>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</si>
  <si>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</si>
  <si>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</si>
  <si>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</si>
  <si>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</si>
  <si>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</si>
  <si>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</si>
  <si>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</si>
  <si>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</si>
  <si>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</si>
  <si>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</si>
  <si>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</si>
  <si>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</si>
  <si>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</si>
  <si>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</si>
  <si>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</si>
  <si>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</si>
  <si>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</si>
  <si>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</si>
  <si>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</si>
  <si>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</si>
  <si>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</si>
  <si>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</si>
  <si>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</si>
  <si>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</si>
  <si>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</si>
  <si>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</si>
  <si>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</si>
  <si>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</si>
  <si>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</si>
  <si>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</si>
  <si>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</si>
  <si>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</si>
  <si>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</si>
  <si>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</si>
  <si>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</si>
  <si>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</si>
  <si>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</si>
  <si>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</si>
  <si>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</si>
  <si>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</si>
  <si>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</si>
  <si>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</si>
  <si>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</si>
  <si>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</si>
  <si>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</si>
  <si>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</si>
  <si>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</si>
  <si>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</si>
  <si>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</si>
  <si>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</si>
  <si>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</si>
  <si>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</si>
  <si>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</si>
  <si>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</si>
  <si>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</si>
  <si>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</si>
  <si>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</si>
  <si>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</si>
  <si>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</si>
  <si>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</si>
  <si>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</si>
  <si>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</si>
  <si>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</si>
  <si>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</si>
  <si>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</si>
  <si>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</si>
  <si>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</si>
  <si>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</si>
  <si>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</si>
  <si>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</si>
  <si>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</si>
  <si>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</si>
  <si>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</si>
  <si>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</si>
  <si>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</si>
  <si>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</si>
  <si>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</si>
  <si>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</si>
  <si>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</si>
  <si>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</si>
  <si>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</si>
  <si>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</si>
  <si>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</si>
  <si>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</si>
  <si>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</si>
  <si>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</si>
  <si>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</si>
  <si>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</si>
  <si>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</si>
  <si>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</si>
  <si>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</si>
  <si>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</si>
  <si>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</si>
  <si>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</si>
  <si>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</si>
  <si>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</si>
  <si>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</si>
  <si>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</si>
  <si>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</si>
  <si>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</si>
  <si>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</si>
  <si>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</si>
  <si>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</si>
  <si>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</si>
  <si>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</si>
  <si>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</si>
  <si>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</si>
  <si>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</si>
  <si>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</si>
  <si>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</si>
  <si>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</si>
  <si>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</si>
  <si>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</si>
  <si>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</si>
  <si>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</si>
  <si>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</si>
  <si>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</si>
  <si>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</si>
  <si>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</si>
  <si>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</si>
  <si>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</si>
  <si>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</si>
  <si>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</si>
  <si>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</si>
  <si>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</si>
  <si>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</si>
  <si>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</si>
  <si>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</si>
  <si>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</si>
  <si>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</si>
  <si>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</si>
  <si>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</si>
  <si>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</si>
  <si>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</si>
  <si>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</si>
  <si>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</si>
  <si>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</si>
  <si>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</si>
  <si>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</si>
  <si>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</si>
  <si>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</si>
  <si>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</si>
  <si>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</si>
  <si>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</si>
  <si>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</si>
  <si>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</si>
  <si>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</si>
  <si>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</si>
  <si>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</si>
  <si>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</si>
  <si>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</si>
  <si>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</si>
  <si>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</si>
  <si>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</si>
  <si>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</si>
  <si>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</si>
  <si>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</si>
  <si>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</si>
  <si>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</si>
  <si>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</si>
  <si>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</si>
  <si>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</si>
  <si>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</si>
  <si>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</si>
  <si>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</si>
  <si>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</si>
  <si>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</si>
  <si>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</si>
  <si>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</si>
  <si>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</si>
  <si>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</si>
  <si>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</si>
  <si>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</si>
  <si>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</si>
  <si>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</si>
  <si>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</si>
  <si>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</si>
  <si>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</si>
  <si>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</si>
  <si>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</si>
  <si>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</si>
  <si>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</si>
  <si>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</si>
  <si>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</si>
  <si>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</si>
  <si>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</si>
  <si>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</si>
  <si>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</si>
  <si>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</si>
  <si>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</si>
  <si>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</si>
  <si>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</si>
  <si>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</si>
  <si>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</si>
  <si>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</si>
  <si>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</si>
  <si>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</si>
  <si>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</si>
  <si>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</si>
  <si>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</si>
  <si>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</si>
  <si>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</si>
  <si>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</si>
  <si>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</si>
  <si>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</si>
  <si>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</si>
  <si>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</si>
  <si>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</si>
  <si>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</si>
  <si>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</si>
  <si>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</si>
  <si>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</si>
  <si>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</si>
  <si>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</si>
  <si>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</si>
  <si>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</si>
  <si>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</si>
  <si>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</si>
  <si>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</si>
  <si>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</si>
  <si>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</si>
  <si>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</si>
  <si>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</si>
  <si>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</si>
  <si>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</si>
  <si>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</si>
  <si>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</si>
  <si>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</si>
  <si>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</si>
  <si>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</si>
  <si>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</si>
  <si>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</si>
  <si>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</si>
  <si>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</si>
  <si>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</si>
  <si>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</si>
  <si>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</si>
  <si>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</si>
  <si>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</si>
  <si>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</si>
  <si>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</si>
  <si>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</si>
  <si>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</si>
  <si>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</si>
  <si>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</si>
  <si>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</si>
  <si>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</si>
  <si>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</si>
  <si>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</si>
  <si>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</si>
  <si>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</si>
  <si>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</si>
  <si>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</si>
  <si>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</si>
  <si>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</si>
  <si>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</si>
  <si>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</si>
  <si>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</si>
  <si>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</si>
  <si>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</si>
  <si>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</si>
  <si>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</si>
  <si>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</si>
  <si>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</si>
  <si>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</si>
  <si>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</si>
  <si>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</si>
  <si>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</si>
  <si>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</si>
  <si>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</si>
  <si>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</si>
  <si>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</si>
  <si>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</si>
  <si>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</si>
  <si>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</si>
  <si>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</si>
  <si>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</si>
  <si>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</si>
  <si>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</si>
  <si>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</si>
  <si>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</si>
  <si>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</si>
  <si>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</si>
  <si>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</si>
  <si>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</si>
  <si>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</si>
  <si>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</si>
  <si>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</si>
  <si>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</si>
  <si>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</si>
  <si>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</si>
  <si>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</si>
  <si>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</si>
  <si>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</si>
  <si>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</si>
  <si>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</si>
  <si>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</si>
  <si>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</si>
  <si>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</si>
  <si>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</si>
  <si>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</si>
  <si>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</si>
  <si>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</si>
  <si>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</si>
  <si>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</si>
  <si>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</si>
  <si>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</si>
  <si>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</si>
  <si>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</si>
  <si>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</si>
  <si>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</si>
  <si>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</si>
  <si>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</si>
  <si>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</si>
  <si>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</si>
  <si>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</si>
  <si>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</si>
  <si>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</si>
  <si>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</si>
  <si>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</si>
  <si>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</si>
  <si>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</si>
  <si>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</si>
  <si>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</si>
  <si>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</si>
  <si>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</si>
  <si>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</si>
  <si>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</si>
  <si>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</si>
  <si>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</si>
  <si>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</si>
  <si>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</si>
  <si>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</si>
  <si>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</si>
  <si>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</si>
  <si>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</si>
  <si>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</si>
  <si>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</si>
  <si>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</si>
  <si>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</si>
  <si>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</si>
  <si>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</si>
  <si>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</si>
  <si>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</si>
  <si>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</si>
  <si>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</si>
  <si>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</si>
  <si>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</si>
  <si>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</si>
  <si>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</si>
  <si>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</si>
  <si>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</si>
  <si>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</si>
  <si>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</si>
  <si>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</si>
  <si>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</si>
  <si>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</si>
  <si>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</si>
  <si>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</si>
  <si>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</si>
  <si>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</si>
  <si>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</si>
  <si>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</si>
  <si>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</si>
  <si>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</si>
  <si>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</si>
  <si>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</si>
  <si>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</si>
  <si>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</si>
  <si>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</si>
  <si>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</si>
  <si>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</si>
  <si>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</si>
  <si>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</si>
  <si>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</si>
  <si>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</si>
  <si>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</si>
  <si>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</si>
  <si>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</si>
  <si>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</si>
  <si>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</si>
  <si>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</si>
  <si>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</si>
  <si>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</si>
  <si>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</si>
  <si>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</si>
  <si>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</si>
  <si>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</si>
  <si>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</si>
  <si>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</si>
  <si>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</si>
  <si>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</si>
  <si>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</si>
  <si>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</si>
  <si>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</si>
  <si>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</si>
  <si>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</si>
  <si>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</si>
  <si>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</si>
  <si>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</si>
  <si>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</si>
  <si>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</si>
  <si>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</si>
  <si>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</si>
  <si>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</si>
  <si>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</si>
  <si>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</si>
  <si>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</si>
  <si>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</si>
  <si>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</si>
  <si>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</si>
  <si>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</si>
  <si>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</si>
  <si>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</si>
  <si>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</si>
  <si>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</si>
  <si>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</si>
  <si>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</si>
  <si>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</si>
  <si>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</si>
  <si>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</si>
  <si>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</si>
  <si>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</si>
  <si>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</si>
  <si>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</si>
  <si>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</si>
  <si>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</si>
  <si>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</si>
  <si>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</si>
  <si>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</si>
  <si>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</si>
  <si>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</si>
  <si>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</si>
  <si>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</si>
  <si>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</si>
  <si>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</si>
  <si>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</si>
  <si>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</si>
  <si>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</si>
  <si>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</si>
  <si>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</si>
  <si>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</si>
  <si>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</si>
  <si>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</si>
  <si>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</si>
  <si>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</si>
  <si>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</si>
  <si>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</si>
  <si>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</si>
  <si>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</si>
  <si>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</si>
  <si>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</si>
  <si>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</si>
  <si>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</si>
  <si>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</si>
  <si>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</si>
  <si>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</si>
  <si>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</si>
  <si>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</si>
  <si>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</si>
  <si>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</si>
  <si>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</si>
  <si>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</si>
  <si>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</si>
  <si>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</si>
  <si>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</si>
  <si>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</si>
  <si>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</si>
  <si>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</si>
  <si>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</si>
  <si>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</si>
  <si>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</si>
  <si>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</si>
  <si>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</si>
  <si>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</si>
  <si>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</si>
  <si>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</si>
  <si>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</si>
  <si>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</si>
  <si>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</si>
  <si>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</si>
  <si>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</si>
  <si>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</si>
  <si>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</si>
  <si>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</si>
  <si>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</si>
  <si>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</si>
  <si>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</si>
  <si>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</si>
  <si>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</si>
  <si>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</si>
  <si>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</si>
  <si>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</si>
  <si>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</si>
  <si>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</si>
  <si>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</si>
  <si>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</si>
  <si>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</si>
  <si>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</si>
  <si>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</si>
  <si>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</si>
  <si>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</si>
  <si>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</si>
  <si>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</si>
  <si>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</si>
  <si>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</si>
  <si>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</si>
  <si>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</si>
  <si>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</si>
  <si>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</si>
  <si>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</si>
  <si>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</si>
  <si>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</si>
  <si>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</si>
  <si>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</si>
  <si>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</si>
  <si>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</si>
  <si>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</si>
  <si>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</si>
  <si>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</si>
  <si>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</si>
  <si>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</si>
  <si>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</si>
  <si>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</si>
  <si>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</si>
  <si>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</si>
  <si>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</si>
  <si>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</si>
  <si>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</si>
  <si>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</si>
  <si>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</si>
  <si>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</si>
  <si>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</si>
  <si>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</si>
  <si>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</si>
  <si>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</si>
  <si>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</si>
  <si>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</si>
  <si>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</si>
  <si>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</si>
  <si>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</si>
  <si>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</si>
  <si>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</si>
  <si>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</si>
  <si>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</si>
  <si>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</si>
  <si>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</si>
  <si>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</si>
  <si>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</si>
  <si>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</si>
  <si>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</si>
  <si>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</si>
  <si>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</si>
  <si>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</si>
  <si>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</si>
  <si>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</si>
  <si>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</si>
  <si>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</si>
  <si>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</si>
  <si>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</si>
  <si>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</si>
  <si>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</si>
  <si>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</si>
  <si>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</si>
  <si>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</si>
  <si>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</si>
  <si>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</si>
  <si>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</si>
  <si>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</si>
  <si>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</si>
  <si>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</si>
  <si>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</si>
  <si>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</si>
  <si>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</si>
  <si>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</si>
  <si>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</si>
  <si>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</si>
  <si>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</si>
  <si>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</si>
  <si>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</si>
  <si>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</si>
  <si>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</si>
  <si>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</si>
  <si>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</si>
  <si>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</si>
  <si>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</si>
  <si>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</si>
  <si>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</si>
  <si>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</si>
  <si>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</si>
  <si>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</si>
  <si>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</si>
  <si>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</si>
  <si>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</si>
  <si>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</si>
  <si>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</si>
  <si>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</si>
  <si>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</si>
  <si>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</si>
  <si>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</si>
  <si>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</si>
  <si>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</si>
  <si>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</si>
  <si>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</si>
  <si>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</si>
  <si>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</si>
  <si>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</si>
  <si>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</si>
  <si>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</si>
  <si>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</si>
  <si>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</si>
  <si>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</si>
  <si>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</si>
  <si>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</si>
  <si>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</si>
  <si>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</si>
  <si>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</si>
  <si>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</si>
  <si>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</si>
  <si>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</si>
  <si>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</si>
  <si>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</si>
  <si>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</si>
  <si>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</si>
  <si>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</si>
  <si>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</si>
  <si>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</si>
  <si>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</si>
  <si>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</si>
  <si>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</si>
  <si>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</si>
  <si>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</si>
  <si>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</si>
  <si>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</si>
  <si>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</si>
  <si>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</si>
  <si>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</si>
  <si>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</si>
  <si>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</si>
  <si>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</si>
  <si>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</si>
  <si>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</si>
  <si>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</si>
  <si>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</si>
  <si>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</si>
  <si>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</si>
  <si>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</si>
  <si>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</si>
  <si>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</si>
  <si>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</si>
  <si>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</si>
  <si>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</si>
  <si>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</si>
  <si>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</si>
  <si>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</si>
  <si>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</si>
  <si>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</si>
  <si>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</si>
  <si>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</si>
  <si>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</si>
  <si>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</si>
  <si>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</si>
  <si>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</si>
  <si>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</si>
  <si>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</si>
  <si>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</si>
  <si>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</si>
  <si>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</si>
  <si>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</si>
  <si>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</si>
  <si>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</si>
  <si>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</si>
  <si>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</si>
  <si>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</si>
  <si>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</si>
  <si>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</si>
  <si>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</si>
  <si>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</si>
  <si>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</si>
  <si>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</si>
  <si>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</si>
  <si>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</si>
  <si>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</si>
  <si>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</si>
  <si>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</si>
  <si>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</si>
  <si>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</si>
  <si>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</si>
  <si>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</si>
  <si>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</si>
  <si>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</si>
  <si>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</si>
  <si>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</si>
  <si>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</si>
  <si>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</si>
  <si>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</si>
  <si>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</si>
  <si>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</si>
  <si>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</si>
  <si>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</si>
  <si>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</si>
  <si>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</si>
  <si>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</si>
  <si>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</si>
  <si>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</si>
  <si>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</si>
  <si>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</si>
  <si>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</si>
  <si>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</si>
  <si>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</si>
  <si>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</si>
  <si>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</si>
  <si>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</si>
  <si>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</si>
  <si>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</si>
  <si>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</si>
  <si>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</si>
  <si>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</si>
  <si>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</si>
  <si>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</si>
  <si>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</si>
  <si>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</si>
  <si>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</si>
  <si>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</si>
  <si>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</si>
  <si>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</si>
  <si>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</si>
  <si>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</si>
  <si>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</si>
  <si>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</si>
  <si>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</si>
  <si>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</si>
  <si>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</si>
  <si>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</si>
  <si>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</si>
  <si>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</si>
  <si>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</si>
  <si>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</si>
  <si>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</si>
  <si>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</si>
  <si>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</si>
  <si>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</si>
  <si>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</si>
  <si>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</si>
  <si>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</si>
  <si>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</si>
  <si>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</si>
  <si>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</si>
  <si>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</si>
  <si>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</si>
  <si>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</si>
  <si>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</si>
  <si>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</si>
  <si>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</si>
  <si>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</si>
  <si>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</si>
  <si>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</si>
  <si>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</si>
  <si>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</si>
  <si>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</si>
  <si>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</si>
  <si>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</si>
  <si>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</si>
  <si>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</si>
  <si>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</si>
  <si>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</si>
  <si>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</si>
  <si>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</si>
  <si>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</si>
  <si>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</si>
  <si>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</si>
  <si>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</si>
  <si>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</si>
  <si>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</si>
  <si>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</si>
  <si>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</si>
  <si>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</si>
  <si>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</si>
  <si>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</si>
  <si>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</si>
  <si>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</si>
  <si>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</si>
  <si>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</si>
  <si>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</si>
  <si>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</si>
  <si>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</si>
  <si>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</si>
  <si>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</si>
  <si>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</si>
  <si>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</si>
  <si>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</si>
  <si>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</si>
  <si>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</si>
  <si>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</si>
  <si>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</si>
  <si>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</si>
  <si>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</si>
  <si>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</si>
  <si>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</si>
  <si>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</si>
  <si>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</si>
  <si>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</si>
  <si>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</si>
  <si>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</si>
  <si>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</si>
  <si>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</si>
  <si>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</si>
  <si>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</si>
  <si>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</si>
  <si>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</si>
  <si>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</si>
  <si>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</si>
  <si>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</si>
  <si>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</si>
  <si>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</si>
  <si>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</si>
  <si>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</si>
  <si>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</si>
  <si>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</si>
  <si>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</si>
  <si>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</si>
  <si>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</si>
  <si>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</si>
  <si>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</si>
  <si>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</si>
  <si>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</si>
  <si>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</si>
  <si>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</si>
  <si>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</si>
  <si>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</si>
  <si>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</si>
  <si>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</si>
  <si>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</si>
  <si>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</si>
  <si>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</si>
  <si>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</si>
  <si>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</si>
  <si>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</si>
  <si>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</si>
  <si>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</si>
  <si>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</si>
  <si>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</si>
  <si>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</si>
  <si>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</si>
  <si>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</si>
  <si>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</si>
  <si>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</si>
  <si>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</si>
  <si>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</si>
  <si>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</si>
  <si>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</si>
  <si>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</si>
  <si>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</si>
  <si>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</si>
  <si>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</si>
  <si>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</si>
  <si>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</si>
  <si>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</si>
  <si>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</si>
  <si>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</si>
  <si>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</si>
  <si>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</si>
  <si>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</si>
  <si>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</si>
  <si>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</si>
  <si>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</si>
  <si>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</si>
  <si>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</si>
  <si>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</si>
  <si>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</si>
  <si>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</si>
  <si>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</si>
  <si>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</si>
  <si>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</si>
  <si>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</si>
  <si>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</si>
  <si>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</si>
  <si>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</si>
  <si>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</si>
  <si>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</si>
  <si>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</si>
  <si>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</si>
  <si>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</si>
  <si>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</si>
  <si>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</si>
  <si>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</si>
  <si>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</si>
  <si>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</si>
  <si>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</si>
  <si>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</si>
  <si>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</si>
  <si>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</si>
  <si>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</si>
  <si>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</si>
  <si>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</si>
  <si>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</si>
  <si>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</si>
  <si>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</si>
  <si>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</si>
  <si>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</si>
  <si>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</si>
  <si>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</si>
  <si>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</si>
  <si>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</si>
  <si>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</si>
  <si>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</si>
  <si>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</si>
  <si>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</si>
  <si>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</si>
  <si>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</si>
  <si>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</si>
  <si>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</si>
  <si>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</si>
  <si>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</si>
  <si>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</si>
  <si>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</si>
  <si>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</si>
  <si>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</si>
  <si>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</si>
  <si>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</si>
  <si>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</si>
  <si>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</si>
  <si>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</si>
  <si>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</si>
  <si>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</si>
  <si>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</si>
  <si>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</si>
  <si>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</si>
  <si>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</si>
  <si>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</si>
  <si>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</si>
  <si>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</si>
  <si>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</si>
  <si>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</si>
  <si>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</si>
  <si>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</si>
  <si>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</si>
  <si>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</si>
  <si>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</si>
  <si>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</si>
  <si>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</si>
  <si>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</si>
  <si>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</si>
  <si>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</si>
  <si>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</si>
  <si>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</si>
  <si>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</si>
  <si>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</si>
  <si>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</si>
  <si>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</si>
  <si>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</si>
  <si>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</si>
  <si>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</si>
  <si>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</si>
  <si>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</si>
  <si>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</si>
  <si>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</si>
  <si>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</si>
  <si>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</si>
  <si>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</si>
  <si>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</si>
  <si>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</si>
  <si>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</si>
  <si>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</si>
  <si>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</si>
  <si>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</si>
  <si>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</si>
  <si>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</si>
  <si>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</si>
  <si>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</si>
  <si>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</si>
  <si>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</si>
  <si>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</si>
  <si>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</si>
  <si>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</si>
  <si>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</si>
  <si>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</si>
  <si>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</si>
  <si>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</si>
  <si>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</si>
  <si>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</si>
  <si>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</si>
  <si>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</si>
  <si>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</si>
  <si>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</si>
  <si>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</si>
  <si>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</si>
  <si>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</si>
  <si>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</si>
  <si>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</si>
  <si>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</si>
  <si>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</si>
  <si>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</si>
  <si>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</si>
  <si>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</si>
  <si>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</si>
  <si>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</si>
  <si>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</si>
  <si>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</si>
  <si>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</si>
  <si>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</si>
  <si>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</si>
  <si>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</si>
  <si>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</si>
  <si>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</si>
  <si>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</si>
  <si>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</si>
  <si>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</si>
  <si>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</si>
  <si>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</si>
  <si>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</si>
  <si>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</si>
  <si>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</si>
  <si>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</si>
  <si>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</si>
  <si>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</si>
  <si>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</si>
  <si>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</si>
  <si>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</si>
  <si>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</si>
  <si>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</si>
  <si>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</si>
  <si>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</si>
  <si>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</si>
  <si>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</si>
  <si>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</si>
  <si>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</si>
  <si>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</si>
  <si>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</si>
  <si>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</si>
  <si>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</si>
  <si>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</si>
  <si>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</si>
  <si>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</si>
  <si>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</si>
  <si>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</si>
  <si>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</si>
  <si>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</si>
  <si>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</si>
  <si>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</si>
  <si>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</si>
  <si>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</si>
  <si>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</si>
  <si>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</si>
  <si>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</si>
  <si>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</si>
  <si>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</si>
  <si>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</si>
  <si>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</si>
  <si>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</si>
  <si>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</si>
  <si>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</si>
  <si>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</si>
  <si>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</si>
  <si>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</si>
  <si>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</si>
  <si>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</si>
  <si>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</si>
  <si>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</si>
  <si>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</si>
  <si>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</si>
  <si>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</si>
  <si>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</si>
  <si>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</si>
  <si>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</si>
  <si>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</si>
  <si>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</si>
  <si>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</si>
  <si>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</si>
  <si>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</si>
  <si>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</si>
  <si>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</si>
  <si>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</si>
  <si>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</si>
  <si>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</si>
  <si>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</si>
  <si>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</si>
  <si>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</si>
  <si>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</si>
  <si>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</si>
  <si>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</si>
  <si>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</si>
  <si>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</si>
  <si>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</si>
  <si>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</si>
  <si>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</si>
  <si>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</si>
  <si>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</si>
  <si>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</si>
  <si>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</si>
  <si>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</si>
  <si>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</si>
  <si>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</si>
  <si>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</si>
  <si>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</si>
  <si>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</si>
  <si>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</si>
  <si>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</si>
  <si>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</si>
  <si>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</si>
  <si>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</si>
  <si>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</si>
  <si>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</si>
  <si>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</si>
  <si>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</si>
  <si>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</si>
  <si>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</si>
  <si>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</si>
  <si>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</si>
  <si>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</si>
  <si>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</si>
  <si>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</si>
  <si>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</si>
  <si>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</si>
  <si>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</si>
  <si>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</si>
  <si>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</si>
  <si>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</si>
  <si>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</si>
  <si>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</si>
  <si>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</si>
  <si>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</si>
  <si>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</si>
  <si>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</si>
  <si>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</si>
  <si>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</si>
  <si>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</si>
  <si>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</si>
  <si>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</si>
  <si>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</si>
  <si>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</si>
  <si>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</si>
  <si>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</si>
  <si>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</si>
  <si>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</si>
  <si>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</si>
  <si>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</si>
  <si>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</si>
  <si>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</si>
  <si>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</si>
  <si>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</si>
  <si>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</si>
  <si>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</si>
  <si>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</si>
  <si>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</si>
  <si>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</si>
  <si>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</si>
  <si>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</si>
  <si>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</si>
  <si>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</si>
  <si>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</si>
  <si>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</si>
  <si>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</si>
  <si>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</si>
  <si>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</si>
  <si>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</si>
  <si>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</si>
  <si>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</si>
  <si>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</si>
  <si>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</si>
  <si>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</si>
  <si>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</si>
  <si>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</si>
  <si>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</si>
  <si>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</si>
  <si>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</si>
  <si>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</si>
  <si>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</si>
  <si>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</si>
  <si>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</si>
  <si>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</si>
  <si>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</si>
  <si>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</si>
  <si>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</si>
  <si>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</si>
  <si>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</si>
  <si>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</si>
  <si>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</si>
  <si>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</si>
  <si>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</si>
  <si>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</si>
  <si>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</si>
  <si>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</si>
  <si>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</si>
  <si>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</si>
  <si>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</si>
  <si>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</si>
  <si>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</si>
  <si>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</si>
  <si>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</si>
  <si>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</si>
  <si>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</si>
  <si>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</si>
  <si>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</si>
  <si>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</si>
  <si>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</si>
  <si>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</si>
  <si>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</si>
  <si>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</si>
  <si>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</si>
  <si>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</si>
  <si>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</si>
  <si>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</si>
  <si>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</si>
  <si>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</si>
  <si>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</si>
  <si>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</si>
  <si>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</si>
  <si>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</si>
  <si>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</si>
  <si>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</si>
  <si>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</si>
  <si>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</si>
  <si>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</si>
  <si>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</si>
  <si>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</si>
  <si>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</si>
  <si>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</si>
  <si>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</si>
  <si>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</si>
  <si>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</si>
  <si>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</si>
  <si>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</si>
  <si>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</si>
  <si>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</si>
  <si>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</si>
  <si>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</si>
  <si>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</si>
  <si>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</si>
  <si>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</si>
  <si>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</si>
  <si>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</si>
  <si>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</si>
  <si>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</si>
  <si>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</si>
  <si>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</si>
  <si>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</si>
  <si>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</si>
  <si>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</si>
  <si>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</si>
  <si>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</si>
  <si>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</si>
  <si>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</si>
  <si>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</si>
  <si>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</si>
  <si>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</si>
  <si>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</si>
  <si>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</si>
  <si>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</si>
  <si>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</si>
  <si>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</si>
  <si>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</si>
  <si>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</si>
  <si>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</si>
  <si>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</si>
  <si>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</si>
  <si>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</si>
  <si>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</si>
  <si>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</si>
  <si>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</si>
  <si>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</si>
  <si>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</si>
  <si>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</si>
  <si>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</si>
  <si>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</si>
  <si>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</si>
  <si>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</si>
  <si>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</si>
  <si>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</si>
  <si>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</si>
  <si>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</si>
  <si>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</si>
  <si>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</si>
  <si>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</si>
  <si>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</si>
  <si>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</si>
  <si>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</si>
  <si>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</si>
  <si>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</si>
  <si>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</si>
  <si>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</si>
  <si>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</si>
  <si>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</si>
  <si>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</si>
  <si>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</si>
  <si>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</si>
  <si>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</si>
  <si>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</si>
  <si>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</si>
  <si>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</si>
  <si>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</si>
  <si>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</si>
  <si>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</si>
  <si>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</si>
  <si>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</si>
  <si>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</si>
  <si>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</si>
  <si>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</si>
  <si>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</si>
  <si>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</si>
  <si>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</si>
  <si>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</si>
  <si>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</si>
  <si>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</si>
  <si>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</si>
  <si>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</si>
  <si>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</si>
  <si>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</si>
  <si>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</si>
  <si>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</si>
  <si>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</si>
  <si>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</si>
  <si>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</si>
  <si>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</si>
  <si>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</si>
  <si>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</si>
  <si>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</si>
  <si>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</si>
  <si>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</si>
  <si>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</si>
  <si>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</si>
  <si>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</si>
  <si>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</si>
  <si>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</si>
  <si>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</si>
  <si>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</si>
  <si>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</si>
  <si>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</si>
  <si>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</si>
  <si>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</si>
  <si>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</si>
  <si>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</si>
  <si>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</si>
  <si>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</si>
  <si>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</si>
  <si>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</si>
  <si>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</si>
  <si>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</si>
  <si>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</si>
  <si>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</si>
  <si>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</si>
  <si>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</si>
  <si>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</si>
  <si>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</si>
  <si>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</si>
  <si>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</si>
  <si>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</si>
  <si>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</si>
  <si>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</si>
  <si>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</si>
  <si>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</si>
  <si>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</si>
  <si>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</si>
  <si>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</si>
  <si>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</si>
  <si>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</si>
  <si>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</si>
  <si>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</si>
  <si>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</si>
  <si>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</si>
  <si>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</si>
  <si>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</si>
  <si>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</si>
  <si>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</si>
  <si>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</si>
  <si>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</si>
  <si>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</si>
  <si>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</si>
  <si>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</si>
  <si>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</si>
  <si>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</si>
  <si>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</si>
  <si>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</si>
  <si>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</si>
  <si>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</si>
  <si>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</si>
  <si>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</si>
  <si>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</si>
  <si>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</si>
  <si>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</si>
  <si>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</si>
  <si>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</si>
  <si>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</si>
  <si>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</si>
  <si>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</si>
  <si>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</si>
  <si>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</si>
  <si>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</si>
  <si>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</si>
  <si>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</si>
  <si>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</si>
  <si>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</si>
  <si>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</si>
  <si>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</si>
  <si>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</si>
  <si>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</si>
  <si>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</si>
  <si>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</si>
  <si>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</si>
  <si>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</si>
  <si>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</si>
  <si>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</si>
  <si>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</si>
  <si>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</si>
  <si>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</si>
  <si>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</si>
  <si>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</si>
  <si>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</si>
  <si>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</si>
  <si>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</si>
  <si>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</si>
  <si>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</si>
  <si>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</si>
  <si>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</si>
  <si>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</si>
  <si>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</si>
  <si>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</si>
  <si>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</si>
  <si>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</si>
  <si>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</si>
  <si>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</si>
  <si>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</si>
  <si>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</si>
  <si>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</si>
  <si>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</si>
  <si>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</si>
  <si>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</si>
  <si>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</si>
  <si>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</si>
  <si>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</si>
  <si>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</si>
  <si>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</si>
  <si>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</si>
  <si>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</si>
  <si>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</si>
  <si>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</si>
  <si>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</si>
  <si>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</si>
  <si>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</si>
  <si>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</si>
  <si>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</si>
  <si>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</si>
  <si>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</si>
  <si>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</si>
  <si>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</si>
  <si>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</si>
  <si>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</si>
  <si>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</si>
  <si>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</si>
  <si>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</si>
  <si>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</si>
  <si>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</si>
  <si>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</si>
  <si>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</si>
  <si>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</si>
  <si>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</si>
  <si>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</si>
  <si>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</si>
  <si>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</si>
  <si>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</si>
  <si>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</si>
  <si>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</si>
  <si>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</si>
  <si>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</si>
  <si>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</si>
  <si>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</si>
  <si>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</si>
  <si>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</si>
  <si>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</si>
  <si>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</si>
  <si>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</si>
  <si>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</si>
  <si>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</si>
  <si>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</si>
  <si>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</si>
  <si>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</si>
  <si>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</si>
  <si>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</si>
  <si>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</si>
  <si>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</si>
  <si>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</si>
  <si>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</si>
  <si>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</si>
  <si>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</si>
  <si>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</si>
  <si>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</si>
  <si>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</si>
  <si>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</si>
  <si>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</si>
  <si>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</si>
  <si>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</si>
  <si>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</si>
  <si>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</si>
  <si>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</si>
  <si>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</si>
  <si>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</si>
  <si>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</si>
  <si>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</si>
  <si>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</si>
  <si>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</si>
  <si>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</si>
  <si>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</si>
  <si>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</si>
  <si>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</si>
  <si>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</si>
  <si>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</si>
  <si>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</si>
  <si>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</si>
  <si>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</si>
  <si>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</si>
  <si>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</si>
  <si>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</si>
  <si>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</si>
  <si>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</si>
  <si>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</si>
  <si>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</si>
  <si>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</si>
  <si>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</si>
  <si>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</si>
  <si>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</si>
  <si>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</si>
  <si>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</si>
  <si>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</si>
  <si>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</si>
  <si>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</si>
  <si>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</si>
  <si>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</si>
  <si>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</si>
  <si>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</si>
  <si>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</si>
  <si>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</si>
  <si>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</si>
  <si>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</si>
  <si>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</si>
  <si>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</si>
  <si>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</si>
  <si>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</si>
  <si>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</si>
  <si>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</si>
  <si>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</si>
  <si>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</si>
  <si>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</si>
  <si>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</si>
  <si>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</si>
  <si>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</si>
  <si>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</si>
  <si>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</si>
  <si>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</si>
  <si>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</si>
  <si>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</si>
  <si>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</si>
  <si>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</si>
  <si>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</si>
  <si>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</si>
  <si>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</si>
  <si>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</si>
  <si>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</si>
  <si>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</si>
  <si>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</si>
  <si>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</si>
  <si>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</si>
  <si>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</si>
  <si>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</si>
  <si>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</si>
  <si>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</si>
  <si>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</si>
  <si>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</si>
  <si>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</si>
  <si>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</si>
  <si>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</si>
  <si>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</si>
  <si>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</si>
  <si>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</si>
  <si>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</si>
  <si>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</si>
  <si>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</si>
  <si>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</si>
  <si>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</si>
  <si>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</si>
  <si>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</si>
  <si>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</si>
  <si>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</si>
  <si>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</si>
  <si>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</si>
  <si>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</si>
  <si>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</si>
  <si>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</si>
  <si>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</si>
  <si>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</si>
  <si>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</si>
  <si>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</si>
  <si>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</si>
  <si>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</si>
  <si>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</si>
  <si>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</si>
  <si>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</si>
  <si>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</si>
  <si>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</si>
  <si>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</si>
  <si>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</si>
  <si>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</si>
  <si>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</si>
  <si>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</si>
  <si>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</si>
  <si>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</si>
  <si>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</si>
  <si>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</si>
  <si>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</si>
  <si>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</si>
  <si>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</si>
  <si>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</si>
  <si>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</si>
  <si>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</si>
  <si>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</si>
  <si>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</si>
  <si>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</si>
  <si>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</si>
  <si>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</si>
  <si>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</si>
  <si>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</si>
  <si>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</si>
  <si>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</si>
  <si>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</si>
  <si>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</si>
  <si>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</si>
  <si>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</si>
  <si>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</si>
  <si>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</si>
  <si>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</si>
  <si>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</si>
  <si>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</si>
  <si>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</si>
  <si>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</si>
  <si>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</si>
  <si>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</si>
  <si>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</si>
  <si>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</si>
  <si>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</si>
  <si>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</si>
  <si>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</si>
  <si>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</si>
  <si>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</si>
  <si>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</si>
  <si>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</si>
  <si>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</si>
  <si>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</si>
  <si>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</si>
  <si>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</si>
  <si>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</si>
  <si>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</si>
  <si>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</si>
  <si>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</si>
  <si>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</si>
  <si>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</si>
  <si>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</si>
  <si>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</si>
  <si>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</si>
  <si>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</si>
  <si>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</si>
  <si>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</si>
  <si>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</si>
  <si>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</si>
  <si>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</si>
  <si>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</si>
  <si>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</si>
  <si>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</si>
  <si>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</si>
  <si>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</si>
  <si>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</si>
  <si>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</si>
  <si>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</si>
  <si>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</si>
  <si>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</si>
  <si>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</si>
  <si>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</si>
  <si>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</si>
  <si>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</si>
  <si>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</si>
  <si>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</si>
  <si>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</si>
  <si>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</si>
  <si>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</si>
  <si>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</si>
  <si>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</si>
  <si>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</si>
  <si>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</si>
  <si>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</si>
  <si>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</si>
  <si>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</si>
  <si>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</si>
  <si>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</si>
  <si>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</si>
  <si>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</si>
  <si>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</si>
  <si>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</si>
  <si>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</si>
  <si>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</si>
  <si>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</si>
  <si>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</si>
  <si>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</si>
  <si>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</si>
  <si>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</si>
  <si>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</si>
  <si>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</si>
  <si>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</si>
  <si>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</si>
  <si>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</si>
  <si>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</si>
  <si>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</si>
  <si>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</si>
  <si>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</si>
  <si>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</si>
  <si>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</si>
  <si>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</si>
  <si>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</si>
  <si>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</si>
  <si>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</si>
  <si>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</si>
  <si>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</si>
  <si>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</si>
  <si>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</si>
  <si>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</si>
  <si>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</si>
  <si>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</si>
  <si>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</si>
  <si>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</si>
  <si>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</si>
  <si>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</si>
  <si>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</si>
  <si>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</si>
  <si>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</si>
  <si>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</si>
  <si>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</si>
  <si>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</si>
  <si>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</si>
  <si>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</si>
  <si>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</si>
  <si>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</si>
  <si>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</si>
  <si>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</si>
  <si>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</si>
  <si>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</si>
  <si>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</si>
  <si>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</si>
  <si>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</si>
  <si>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</si>
  <si>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</si>
  <si>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</si>
  <si>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</si>
  <si>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</si>
  <si>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</si>
  <si>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</si>
  <si>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</si>
  <si>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</si>
  <si>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</si>
  <si>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</si>
  <si>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</si>
  <si>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</si>
  <si>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</si>
  <si>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</si>
  <si>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</si>
  <si>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</si>
  <si>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</si>
  <si>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</si>
  <si>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</si>
  <si>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</si>
  <si>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</si>
  <si>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</si>
  <si>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</si>
  <si>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</si>
  <si>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</si>
  <si>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</si>
  <si>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</si>
  <si>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</si>
  <si>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</si>
  <si>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</si>
  <si>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</si>
  <si>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</si>
  <si>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</si>
  <si>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</si>
  <si>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</si>
  <si>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</si>
  <si>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</si>
  <si>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</si>
  <si>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</si>
  <si>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</si>
  <si>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</si>
  <si>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</si>
  <si>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</si>
  <si>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</si>
  <si>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</si>
  <si>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</si>
  <si>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</si>
  <si>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</si>
  <si>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</si>
  <si>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</si>
  <si>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</si>
  <si>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</si>
  <si>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</si>
  <si>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</si>
  <si>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</si>
  <si>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</si>
  <si>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</si>
  <si>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</si>
  <si>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</si>
  <si>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</si>
  <si>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</si>
  <si>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</si>
  <si>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</si>
  <si>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</si>
  <si>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</si>
  <si>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</si>
  <si>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</si>
  <si>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</si>
  <si>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</si>
  <si>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</si>
  <si>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</si>
  <si>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</si>
  <si>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</si>
  <si>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</si>
  <si>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</si>
  <si>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</si>
  <si>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</si>
  <si>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</si>
  <si>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</si>
  <si>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</si>
  <si>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</si>
  <si>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</si>
  <si>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</si>
  <si>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</si>
  <si>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</si>
  <si>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</si>
  <si>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</si>
  <si>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</si>
  <si>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</si>
  <si>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</si>
  <si>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</si>
  <si>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</si>
  <si>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</si>
  <si>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</si>
  <si>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</si>
  <si>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</si>
  <si>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</si>
  <si>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</si>
  <si>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</si>
  <si>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</si>
  <si>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</si>
  <si>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</si>
  <si>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</si>
  <si>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</si>
  <si>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</si>
  <si>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</si>
  <si>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</si>
  <si>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</si>
  <si>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</si>
  <si>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</si>
  <si>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</si>
  <si>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</si>
  <si>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</si>
  <si>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</si>
  <si>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</si>
  <si>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</si>
  <si>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</si>
  <si>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</si>
  <si>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</si>
  <si>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</si>
  <si>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</si>
  <si>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</si>
  <si>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</si>
  <si>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</si>
  <si>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</si>
  <si>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</si>
  <si>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</si>
  <si>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</si>
  <si>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</si>
  <si>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</si>
  <si>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</si>
  <si>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</si>
  <si>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</si>
  <si>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</si>
  <si>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</si>
  <si>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</si>
  <si>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</si>
  <si>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</si>
  <si>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</si>
  <si>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</si>
  <si>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</si>
  <si>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</si>
  <si>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</si>
  <si>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</si>
  <si>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</si>
  <si>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</si>
  <si>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</si>
  <si>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</si>
  <si>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</si>
  <si>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</si>
  <si>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</si>
  <si>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</si>
  <si>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</si>
  <si>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</si>
  <si>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</si>
  <si>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</si>
  <si>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</si>
  <si>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</si>
  <si>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</si>
  <si>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</si>
  <si>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</si>
  <si>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</si>
  <si>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</si>
  <si>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</si>
  <si>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</si>
  <si>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</si>
  <si>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</si>
  <si>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</si>
  <si>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</si>
  <si>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</si>
  <si>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</si>
  <si>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</si>
  <si>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</si>
  <si>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</si>
  <si>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</si>
  <si>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</si>
  <si>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</si>
  <si>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</si>
  <si>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</si>
  <si>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</si>
  <si>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</si>
  <si>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</si>
  <si>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</si>
  <si>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</si>
  <si>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</si>
  <si>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</si>
  <si>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</si>
  <si>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</si>
  <si>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</si>
  <si>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</si>
  <si>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</si>
  <si>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</si>
  <si>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</si>
  <si>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</si>
  <si>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</si>
  <si>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</si>
  <si>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</si>
  <si>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</si>
  <si>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</si>
  <si>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</si>
  <si>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</si>
  <si>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</si>
  <si>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</si>
  <si>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</si>
  <si>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</si>
  <si>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</si>
  <si>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</si>
  <si>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</si>
  <si>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</si>
  <si>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</si>
  <si>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</si>
  <si>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</si>
  <si>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</si>
  <si>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</si>
  <si>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</si>
  <si>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</si>
  <si>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</si>
  <si>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</si>
  <si>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</si>
  <si>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</si>
  <si>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</si>
  <si>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</si>
  <si>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</si>
  <si>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</si>
  <si>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</si>
  <si>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</si>
  <si>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</si>
  <si>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</si>
  <si>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</si>
  <si>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</si>
  <si>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</si>
  <si>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</si>
  <si>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</si>
  <si>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</si>
  <si>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</si>
  <si>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</si>
  <si>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</si>
  <si>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</si>
  <si>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</si>
  <si>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</si>
  <si>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</si>
  <si>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</si>
  <si>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</si>
  <si>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</si>
  <si>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</si>
  <si>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</si>
  <si>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</si>
  <si>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</si>
  <si>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</si>
  <si>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</si>
  <si>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</si>
  <si>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</si>
  <si>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</si>
  <si>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</si>
  <si>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</si>
  <si>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</si>
  <si>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</si>
  <si>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</si>
  <si>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</si>
  <si>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</si>
  <si>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</si>
  <si>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</si>
  <si>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</si>
  <si>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</si>
  <si>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</si>
  <si>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</si>
  <si>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</si>
  <si>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</si>
  <si>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</si>
  <si>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</si>
  <si>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</si>
  <si>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</si>
  <si>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</si>
  <si>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</si>
  <si>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</si>
  <si>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</si>
  <si>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</si>
  <si>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</si>
  <si>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</si>
  <si>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</si>
  <si>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</si>
  <si>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</si>
  <si>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</si>
  <si>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</si>
  <si>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</si>
  <si>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</si>
  <si>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</si>
  <si>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</si>
  <si>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</si>
  <si>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</si>
  <si>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</si>
  <si>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</si>
  <si>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</si>
  <si>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</si>
  <si>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</si>
  <si>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</si>
  <si>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</si>
  <si>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</si>
  <si>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</si>
  <si>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</si>
  <si>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</si>
  <si>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</si>
  <si>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</si>
  <si>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</si>
  <si>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</si>
  <si>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</si>
  <si>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</si>
  <si>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</si>
  <si>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</si>
  <si>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</si>
  <si>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</si>
  <si>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</si>
  <si>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</si>
  <si>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</si>
  <si>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</si>
  <si>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</si>
  <si>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</si>
  <si>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</si>
  <si>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</si>
  <si>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</si>
  <si>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</si>
  <si>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</si>
  <si>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</si>
  <si>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</si>
  <si>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</si>
  <si>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</si>
  <si>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</si>
  <si>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</si>
  <si>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</si>
  <si>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</si>
  <si>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</si>
  <si>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</si>
  <si>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</si>
  <si>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</si>
  <si>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</si>
  <si>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</si>
  <si>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</si>
  <si>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</si>
  <si>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</si>
  <si>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</si>
  <si>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</si>
  <si>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</si>
  <si>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</si>
  <si>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</si>
  <si>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</si>
  <si>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</si>
  <si>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</si>
  <si>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</si>
  <si>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</si>
  <si>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</si>
  <si>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</si>
  <si>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</si>
  <si>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</si>
  <si>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</si>
  <si>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</si>
  <si>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</si>
  <si>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</si>
  <si>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</si>
  <si>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</si>
  <si>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</si>
  <si>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</si>
  <si>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</si>
  <si>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</si>
  <si>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</si>
  <si>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</si>
  <si>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</si>
  <si>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</si>
  <si>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</si>
  <si>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</si>
  <si>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</si>
  <si>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</si>
  <si>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</si>
  <si>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</si>
  <si>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</si>
  <si>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</si>
  <si>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</si>
  <si>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</si>
  <si>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</si>
  <si>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</si>
  <si>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</si>
  <si>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</si>
  <si>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</si>
  <si>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</si>
  <si>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</si>
  <si>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</si>
  <si>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</si>
  <si>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</si>
  <si>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</si>
  <si>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</si>
  <si>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</si>
  <si>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</si>
  <si>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</si>
  <si>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</si>
  <si>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</si>
  <si>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</si>
  <si>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</si>
  <si>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</si>
  <si>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</si>
  <si>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</si>
  <si>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</si>
  <si>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</si>
  <si>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</si>
  <si>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</si>
  <si>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</si>
  <si>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</si>
  <si>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</si>
  <si>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</si>
  <si>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</si>
  <si>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</si>
  <si>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</si>
  <si>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</si>
  <si>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</si>
  <si>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</si>
  <si>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</si>
  <si>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</si>
  <si>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</si>
  <si>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</si>
  <si>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</si>
  <si>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</si>
  <si>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</si>
  <si>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</si>
  <si>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</si>
  <si>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</si>
  <si>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</si>
  <si>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</si>
  <si>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</si>
  <si>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</si>
  <si>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</si>
  <si>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</si>
  <si>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</si>
  <si>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</si>
  <si>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</si>
  <si>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</si>
  <si>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</si>
  <si>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</si>
  <si>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</si>
  <si>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</si>
  <si>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</si>
  <si>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</si>
  <si>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</si>
  <si>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</si>
  <si>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</si>
  <si>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</si>
  <si>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</si>
  <si>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</si>
  <si>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</si>
  <si>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</si>
  <si>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</si>
  <si>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</si>
  <si>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</si>
  <si>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</si>
  <si>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</si>
  <si>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</si>
  <si>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</si>
  <si>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</si>
  <si>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</si>
  <si>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</si>
  <si>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</si>
  <si>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</si>
  <si>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</si>
  <si>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</si>
  <si>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</si>
  <si>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</si>
  <si>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</si>
  <si>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</si>
  <si>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</si>
  <si>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</si>
  <si>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</si>
  <si>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</si>
  <si>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</si>
  <si>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</si>
  <si>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</si>
  <si>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</si>
  <si>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</si>
  <si>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</si>
  <si>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</si>
  <si>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</si>
  <si>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</si>
  <si>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</si>
  <si>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</si>
  <si>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</si>
  <si>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</si>
  <si>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</si>
  <si>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</si>
  <si>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</si>
  <si>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</si>
  <si>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</si>
  <si>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</si>
  <si>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</si>
  <si>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</si>
  <si>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</si>
  <si>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</si>
  <si>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</si>
  <si>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</si>
  <si>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</si>
  <si>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</si>
  <si>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</si>
  <si>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</si>
  <si>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</si>
  <si>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</si>
  <si>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</si>
  <si>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</si>
  <si>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</si>
  <si>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</si>
  <si>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</si>
  <si>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</si>
  <si>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</si>
  <si>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</si>
  <si>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</si>
  <si>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</si>
  <si>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</si>
  <si>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</si>
  <si>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</si>
  <si>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</si>
  <si>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</si>
  <si>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</si>
  <si>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</si>
  <si>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</si>
  <si>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</si>
  <si>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</si>
  <si>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</si>
  <si>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</si>
  <si>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</si>
  <si>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</si>
  <si>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</si>
  <si>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</si>
  <si>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</si>
  <si>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</si>
  <si>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</si>
  <si>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</si>
  <si>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</si>
  <si>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</si>
  <si>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</si>
  <si>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</si>
  <si>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</si>
  <si>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</si>
  <si>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</si>
  <si>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</si>
  <si>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</si>
  <si>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</si>
  <si>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</si>
  <si>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</si>
  <si>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</si>
  <si>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</si>
  <si>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</si>
  <si>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</si>
  <si>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</si>
  <si>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</si>
  <si>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</si>
  <si>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</si>
  <si>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</si>
  <si>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</si>
  <si>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</si>
  <si>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</si>
  <si>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</si>
  <si>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</si>
  <si>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</si>
  <si>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</si>
  <si>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</si>
  <si>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</si>
  <si>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</si>
  <si>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</si>
  <si>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</si>
  <si>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</si>
  <si>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</si>
  <si>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</si>
  <si>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</si>
  <si>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</si>
  <si>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</si>
  <si>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</si>
  <si>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</si>
  <si>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</si>
  <si>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</si>
  <si>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</si>
  <si>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</si>
  <si>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</si>
  <si>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</si>
  <si>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</si>
  <si>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</si>
  <si>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</si>
  <si>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</si>
  <si>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</si>
  <si>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</si>
  <si>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</si>
  <si>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</si>
  <si>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</si>
  <si>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</si>
  <si>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</si>
  <si>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</si>
  <si>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</si>
  <si>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</si>
  <si>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</si>
  <si>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</si>
  <si>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</si>
  <si>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</si>
  <si>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</si>
  <si>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</si>
  <si>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</si>
  <si>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</si>
  <si>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</si>
  <si>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</si>
  <si>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</si>
  <si>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</si>
  <si>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</si>
  <si>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</si>
  <si>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</si>
  <si>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</si>
  <si>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</si>
  <si>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</si>
  <si>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</si>
  <si>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</si>
  <si>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</si>
  <si>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</si>
  <si>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</si>
  <si>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</si>
  <si>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</si>
  <si>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</si>
  <si>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</si>
  <si>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</si>
  <si>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</si>
  <si>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</si>
  <si>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</si>
  <si>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</si>
  <si>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</si>
  <si>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</si>
  <si>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</si>
  <si>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</si>
  <si>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</si>
  <si>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</si>
  <si>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</si>
  <si>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</si>
  <si>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</si>
  <si>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</si>
  <si>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</si>
  <si>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</si>
  <si>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</si>
  <si>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</si>
  <si>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</si>
  <si>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</si>
  <si>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</si>
  <si>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</si>
  <si>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</si>
  <si>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</si>
  <si>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</si>
  <si>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</si>
  <si>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</si>
  <si>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</si>
  <si>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</si>
  <si>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</si>
  <si>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</si>
  <si>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</si>
  <si>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</si>
  <si>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</si>
  <si>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</si>
  <si>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</si>
  <si>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</si>
  <si>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</si>
  <si>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</si>
  <si>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</si>
  <si>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</si>
  <si>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</si>
  <si>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</si>
  <si>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</si>
  <si>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</si>
  <si>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</si>
  <si>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</si>
  <si>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</si>
  <si>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</si>
  <si>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</si>
  <si>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</si>
  <si>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</si>
  <si>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</si>
  <si>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</si>
  <si>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</si>
  <si>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</si>
  <si>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</si>
  <si>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</si>
  <si>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</si>
  <si>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</si>
  <si>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</si>
  <si>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</si>
  <si>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</si>
  <si>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</si>
  <si>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</si>
  <si>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</si>
  <si>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</si>
  <si>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</si>
  <si>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</si>
  <si>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</si>
  <si>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</si>
  <si>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</si>
  <si>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</si>
  <si>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</si>
  <si>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</si>
  <si>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</si>
  <si>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</si>
  <si>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</si>
  <si>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</si>
  <si>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</si>
  <si>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</si>
  <si>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</si>
  <si>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</si>
  <si>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</si>
  <si>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</si>
  <si>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</si>
  <si>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</si>
  <si>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</si>
  <si>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</si>
  <si>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</si>
  <si>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</si>
  <si>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</si>
  <si>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</si>
  <si>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</si>
  <si>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</si>
  <si>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</si>
  <si>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</si>
  <si>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</si>
  <si>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</si>
  <si>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</si>
  <si>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</si>
  <si>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</si>
  <si>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</si>
  <si>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</si>
  <si>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</si>
  <si>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</si>
  <si>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</si>
  <si>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</si>
  <si>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</si>
  <si>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</si>
  <si>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</si>
  <si>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</si>
  <si>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</si>
  <si>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</si>
  <si>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</si>
  <si>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</si>
  <si>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</si>
  <si>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</si>
  <si>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</si>
  <si>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</si>
  <si>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</si>
  <si>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</si>
  <si>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</si>
  <si>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</si>
  <si>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</si>
  <si>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</si>
  <si>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</si>
  <si>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</si>
  <si>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</si>
  <si>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</si>
  <si>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</si>
  <si>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</si>
  <si>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</si>
  <si>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</si>
  <si>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</si>
  <si>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</si>
  <si>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</si>
  <si>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</si>
  <si>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</si>
  <si>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</si>
  <si>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</si>
  <si>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</si>
  <si>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</si>
  <si>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</si>
  <si>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</si>
  <si>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</si>
  <si>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</si>
  <si>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</si>
  <si>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</si>
  <si>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</si>
  <si>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</si>
  <si>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</si>
  <si>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</si>
  <si>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</si>
  <si>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</si>
  <si>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</si>
  <si>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</si>
  <si>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</si>
  <si>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</si>
  <si>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</si>
  <si>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</si>
  <si>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</si>
  <si>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</si>
  <si>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</si>
  <si>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</si>
  <si>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</si>
  <si>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</si>
  <si>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</si>
  <si>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</si>
  <si>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</si>
  <si>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</si>
  <si>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</si>
  <si>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</si>
  <si>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</si>
  <si>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</si>
  <si>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</si>
  <si>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</si>
  <si>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</si>
  <si>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</si>
  <si>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</si>
  <si>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</si>
  <si>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</si>
  <si>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</si>
  <si>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</si>
  <si>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</si>
  <si>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</si>
  <si>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</si>
  <si>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</si>
  <si>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</si>
  <si>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</si>
  <si>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</si>
  <si>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</si>
  <si>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</si>
  <si>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</si>
  <si>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</si>
  <si>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</si>
  <si>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</si>
  <si>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</si>
  <si>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</si>
  <si>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</si>
  <si>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</si>
  <si>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</si>
  <si>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</si>
  <si>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</si>
  <si>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</si>
  <si>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</si>
  <si>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</si>
  <si>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</si>
  <si>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</si>
  <si>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</si>
  <si>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</si>
  <si>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</si>
  <si>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</si>
  <si>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</si>
  <si>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</si>
  <si>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</si>
  <si>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</si>
  <si>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</si>
  <si>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</si>
  <si>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</si>
  <si>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</si>
  <si>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</si>
  <si>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</si>
  <si>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</si>
  <si>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</si>
  <si>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</si>
  <si>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</si>
  <si>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</si>
  <si>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</si>
  <si>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</si>
  <si>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</si>
  <si>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</si>
  <si>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</si>
  <si>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</si>
  <si>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</si>
  <si>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</si>
  <si>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</si>
  <si>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</si>
  <si>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</si>
  <si>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</si>
  <si>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</si>
  <si>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</si>
  <si>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</si>
  <si>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</si>
  <si>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</si>
  <si>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</si>
  <si>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</si>
  <si>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</si>
  <si>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</si>
  <si>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</si>
  <si>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</si>
  <si>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</si>
  <si>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</si>
  <si>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</si>
  <si>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</si>
  <si>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</si>
  <si>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</si>
  <si>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</si>
  <si>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</si>
  <si>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</si>
  <si>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</si>
  <si>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</si>
  <si>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</si>
  <si>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</si>
  <si>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</si>
  <si>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</si>
  <si>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</si>
  <si>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</si>
  <si>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</si>
  <si>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</si>
  <si>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</si>
  <si>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</si>
  <si>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</si>
  <si>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</si>
  <si>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</si>
  <si>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</si>
  <si>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</si>
  <si>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</si>
  <si>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</si>
  <si>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</si>
  <si>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</si>
  <si>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</si>
  <si>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</si>
  <si>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</si>
  <si>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</si>
  <si>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</si>
  <si>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</si>
  <si>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</si>
  <si>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</si>
  <si>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</si>
  <si>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</si>
  <si>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</si>
  <si>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</si>
  <si>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</si>
  <si>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</si>
  <si>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</si>
  <si>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</si>
  <si>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</si>
  <si>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</si>
  <si>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</si>
  <si>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</si>
  <si>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</si>
  <si>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</si>
  <si>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</si>
  <si>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</si>
  <si>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</si>
  <si>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</si>
  <si>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</si>
  <si>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</si>
  <si>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</si>
  <si>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</si>
  <si>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</si>
  <si>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</si>
  <si>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</si>
  <si>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</si>
  <si>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</si>
  <si>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</si>
  <si>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</si>
  <si>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</si>
  <si>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</si>
  <si>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</si>
  <si>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</si>
  <si>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</si>
  <si>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</si>
  <si>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</si>
  <si>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</si>
  <si>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</si>
  <si>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</si>
  <si>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</si>
  <si>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</si>
  <si>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</si>
  <si>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</si>
  <si>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</si>
  <si>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</si>
  <si>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</si>
  <si>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</si>
  <si>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</si>
  <si>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</si>
  <si>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</si>
  <si>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</si>
  <si>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</si>
  <si>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</si>
  <si>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</si>
  <si>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</si>
  <si>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</si>
  <si>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</si>
  <si>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</si>
  <si>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</si>
  <si>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</si>
  <si>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</si>
  <si>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</si>
  <si>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</si>
  <si>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</si>
  <si>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</si>
  <si>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</si>
  <si>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</si>
  <si>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</si>
  <si>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</si>
  <si>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</si>
  <si>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</si>
  <si>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</si>
  <si>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</si>
  <si>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</si>
  <si>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</si>
  <si>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</si>
  <si>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</si>
  <si>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</si>
  <si>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</si>
  <si>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</si>
  <si>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</si>
  <si>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</si>
  <si>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</si>
  <si>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</si>
  <si>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</si>
  <si>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</si>
  <si>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</si>
  <si>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</si>
  <si>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</si>
  <si>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</si>
  <si>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</si>
  <si>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</si>
  <si>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</si>
  <si>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</si>
  <si>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</si>
  <si>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</si>
  <si>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</si>
  <si>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</si>
  <si>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</si>
  <si>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</si>
  <si>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</si>
  <si>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</si>
  <si>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</si>
  <si>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</si>
  <si>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</si>
  <si>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</si>
  <si>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</si>
  <si>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</si>
  <si>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</si>
  <si>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</si>
  <si>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</si>
  <si>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</si>
  <si>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</si>
  <si>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</si>
  <si>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</si>
  <si>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</si>
  <si>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</si>
  <si>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</si>
  <si>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</si>
  <si>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</si>
  <si>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</si>
  <si>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</si>
  <si>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</si>
  <si>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</si>
  <si>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</si>
  <si>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</si>
  <si>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</si>
  <si>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</si>
  <si>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</si>
  <si>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</si>
  <si>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</si>
  <si>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</si>
  <si>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</si>
  <si>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</si>
  <si>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</si>
  <si>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</si>
  <si>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</si>
  <si>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</si>
  <si>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</si>
  <si>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</si>
  <si>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</si>
  <si>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</si>
  <si>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</si>
  <si>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</si>
  <si>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</si>
  <si>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</si>
  <si>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</si>
  <si>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</si>
  <si>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</si>
  <si>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</si>
  <si>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</si>
  <si>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</si>
  <si>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</si>
  <si>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</si>
  <si>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</si>
  <si>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</si>
  <si>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</si>
  <si>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</si>
  <si>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</si>
  <si>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</si>
  <si>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</si>
  <si>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</si>
  <si>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</si>
  <si>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</si>
  <si>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</si>
  <si>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</si>
  <si>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</si>
  <si>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</si>
  <si>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</si>
  <si>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</si>
  <si>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</si>
  <si>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</si>
  <si>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</si>
  <si>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</si>
  <si>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</si>
  <si>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</si>
  <si>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</si>
  <si>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</si>
  <si>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</si>
  <si>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</si>
  <si>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</si>
  <si>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</si>
  <si>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</si>
  <si>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</si>
  <si>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</si>
  <si>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</si>
  <si>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</si>
  <si>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</si>
  <si>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</si>
  <si>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</si>
  <si>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</si>
  <si>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</si>
  <si>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</si>
  <si>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</si>
  <si>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</si>
  <si>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</si>
  <si>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</si>
  <si>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</si>
  <si>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</si>
  <si>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</si>
  <si>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</si>
  <si>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</si>
  <si>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</si>
  <si>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</si>
  <si>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</si>
  <si>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</si>
  <si>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</si>
  <si>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</si>
  <si>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</si>
  <si>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</si>
  <si>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</si>
  <si>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</si>
  <si>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</si>
  <si>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</si>
  <si>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</si>
  <si>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</si>
  <si>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</si>
  <si>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</si>
  <si>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</si>
  <si>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</si>
  <si>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</si>
  <si>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</si>
  <si>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</si>
  <si>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</si>
  <si>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</si>
  <si>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</si>
  <si>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</si>
  <si>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</si>
  <si>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</si>
  <si>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</si>
  <si>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</si>
  <si>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</si>
  <si>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</si>
  <si>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</si>
  <si>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</si>
  <si>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</si>
  <si>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</si>
  <si>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</si>
  <si>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</si>
  <si>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</si>
  <si>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</si>
  <si>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</si>
  <si>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</si>
  <si>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</si>
  <si>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</si>
  <si>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</si>
  <si>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</si>
  <si>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</si>
  <si>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</si>
  <si>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</si>
  <si>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</si>
  <si>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</si>
  <si>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</si>
  <si>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</si>
  <si>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</si>
  <si>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</si>
  <si>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</si>
  <si>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</si>
  <si>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</si>
  <si>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</si>
  <si>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</si>
  <si>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</si>
  <si>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</si>
  <si>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</si>
  <si>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</si>
  <si>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</si>
  <si>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</si>
  <si>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</si>
  <si>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</si>
  <si>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</si>
  <si>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</si>
  <si>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</si>
  <si>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</si>
  <si>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</si>
  <si>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</si>
  <si>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</si>
  <si>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</si>
  <si>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</si>
  <si>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</si>
  <si>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</si>
  <si>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</si>
  <si>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</si>
  <si>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</si>
  <si>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</si>
  <si>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</si>
  <si>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</si>
  <si>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</si>
  <si>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</si>
  <si>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</si>
  <si>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</si>
  <si>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</si>
  <si>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</si>
  <si>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</si>
  <si>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</si>
  <si>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</si>
  <si>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</si>
  <si>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</si>
  <si>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</si>
  <si>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</si>
  <si>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</si>
  <si>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</si>
  <si>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</si>
  <si>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</si>
  <si>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</si>
  <si>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</si>
  <si>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</si>
  <si>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</si>
  <si>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</si>
  <si>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</si>
  <si>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</si>
  <si>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</si>
  <si>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</si>
  <si>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</si>
  <si>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</si>
  <si>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</si>
  <si>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</si>
  <si>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</si>
  <si>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</si>
  <si>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</si>
  <si>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</si>
  <si>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</si>
  <si>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</si>
  <si>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</si>
  <si>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</si>
  <si>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</si>
  <si>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</si>
  <si>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</si>
  <si>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</si>
  <si>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</si>
  <si>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</si>
  <si>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</si>
  <si>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</si>
  <si>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</si>
  <si>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</si>
  <si>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</si>
  <si>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</si>
  <si>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</si>
  <si>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</si>
  <si>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</si>
  <si>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</si>
  <si>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</si>
  <si>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</si>
  <si>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</si>
  <si>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</si>
  <si>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</si>
  <si>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</si>
  <si>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</si>
  <si>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</si>
  <si>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</si>
  <si>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</si>
  <si>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</si>
  <si>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</si>
  <si>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</si>
  <si>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</si>
  <si>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</si>
  <si>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</si>
  <si>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</si>
  <si>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</si>
  <si>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</si>
  <si>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</si>
  <si>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</si>
  <si>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</si>
  <si>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</si>
  <si>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</si>
  <si>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</si>
  <si>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</si>
  <si>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</si>
  <si>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</si>
  <si>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</si>
  <si>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</si>
  <si>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</si>
  <si>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</si>
  <si>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</si>
  <si>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</si>
  <si>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</si>
  <si>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</si>
  <si>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</si>
  <si>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</si>
  <si>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</si>
  <si>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</si>
  <si>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</si>
  <si>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</si>
  <si>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</si>
  <si>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</si>
  <si>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</si>
  <si>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</si>
  <si>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</si>
  <si>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</si>
  <si>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</si>
  <si>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</si>
  <si>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</si>
  <si>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</si>
  <si>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</si>
  <si>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</si>
  <si>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</si>
  <si>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</si>
  <si>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</si>
  <si>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</si>
  <si>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</si>
  <si>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</si>
  <si>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</si>
  <si>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</si>
  <si>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</si>
  <si>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</si>
  <si>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</si>
  <si>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</si>
  <si>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</si>
  <si>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</si>
  <si>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</si>
  <si>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</si>
  <si>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</si>
  <si>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</si>
  <si>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</si>
  <si>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</si>
  <si>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</si>
  <si>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</si>
  <si>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</si>
  <si>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</si>
  <si>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</si>
  <si>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</si>
  <si>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</si>
  <si>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</si>
  <si>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</si>
  <si>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</si>
  <si>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</si>
  <si>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</si>
  <si>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</si>
  <si>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</si>
  <si>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</si>
  <si>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</si>
  <si>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</si>
  <si>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</si>
  <si>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</si>
  <si>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</si>
  <si>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</si>
  <si>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</si>
  <si>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</si>
  <si>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</si>
  <si>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</si>
  <si>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</si>
  <si>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</si>
  <si>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</si>
  <si>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</si>
  <si>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</si>
  <si>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</si>
  <si>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</si>
  <si>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</si>
  <si>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</si>
  <si>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</si>
  <si>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</si>
  <si>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</si>
  <si>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</si>
  <si>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</si>
  <si>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</si>
  <si>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</si>
  <si>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</si>
  <si>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</si>
  <si>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</si>
  <si>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</si>
  <si>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</si>
  <si>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</si>
  <si>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</si>
  <si>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</si>
  <si>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</si>
  <si>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</si>
  <si>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</si>
  <si>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</si>
  <si>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</si>
  <si>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</si>
  <si>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</si>
  <si>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</si>
  <si>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</si>
  <si>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</si>
  <si>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</si>
  <si>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</si>
  <si>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</si>
  <si>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</si>
  <si>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</si>
  <si>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</si>
  <si>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</si>
  <si>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</si>
  <si>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</si>
  <si>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</si>
  <si>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</si>
  <si>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</si>
  <si>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</si>
  <si>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</si>
  <si>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</si>
  <si>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</si>
  <si>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</si>
  <si>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</si>
  <si>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</si>
  <si>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</si>
  <si>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</si>
  <si>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</si>
  <si>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</si>
  <si>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</si>
  <si>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</si>
  <si>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</si>
  <si>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</si>
  <si>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</si>
  <si>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</si>
  <si>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</si>
  <si>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</si>
  <si>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</si>
  <si>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</si>
  <si>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</si>
  <si>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</si>
  <si>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</si>
  <si>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</si>
  <si>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</si>
  <si>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</si>
  <si>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</si>
  <si>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</si>
  <si>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</si>
  <si>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</si>
  <si>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</si>
  <si>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</si>
  <si>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</si>
  <si>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</si>
  <si>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</si>
  <si>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</si>
  <si>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</si>
  <si>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</si>
  <si>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</si>
  <si>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</si>
  <si>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</si>
  <si>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</si>
  <si>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</si>
  <si>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</si>
  <si>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</si>
  <si>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</si>
  <si>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</si>
  <si>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</si>
  <si>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</si>
  <si>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</si>
  <si>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</si>
  <si>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</si>
  <si>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</si>
  <si>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</si>
  <si>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</si>
  <si>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</si>
  <si>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</si>
  <si>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</si>
  <si>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</si>
  <si>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</si>
  <si>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</si>
  <si>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</si>
  <si>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</si>
  <si>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</si>
  <si>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</si>
  <si>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</si>
  <si>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</si>
  <si>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</si>
  <si>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</si>
  <si>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</si>
  <si>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</si>
  <si>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</si>
  <si>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</si>
  <si>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</si>
  <si>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</si>
  <si>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</si>
  <si>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</si>
  <si>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</si>
  <si>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</si>
  <si>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</si>
  <si>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</si>
  <si>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</si>
  <si>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</si>
  <si>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</si>
  <si>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</si>
  <si>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</si>
  <si>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</si>
  <si>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</si>
  <si>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</si>
  <si>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</si>
  <si>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</si>
  <si>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</si>
  <si>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</si>
  <si>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</si>
  <si>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</si>
  <si>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</si>
  <si>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</si>
  <si>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</si>
  <si>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</si>
  <si>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</si>
  <si>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</si>
  <si>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</si>
  <si>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</si>
  <si>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</si>
  <si>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</si>
  <si>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</si>
  <si>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</si>
  <si>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</si>
  <si>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</si>
  <si>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</si>
  <si>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</si>
  <si>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</si>
  <si>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</si>
  <si>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</si>
  <si>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</si>
  <si>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</si>
  <si>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</si>
  <si>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</si>
  <si>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</si>
  <si>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</si>
  <si>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</si>
  <si>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</si>
  <si>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</si>
  <si>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</si>
  <si>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</si>
  <si>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</si>
  <si>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</si>
  <si>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</si>
  <si>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</si>
  <si>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</si>
  <si>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</si>
  <si>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</si>
  <si>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</si>
  <si>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</si>
  <si>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</si>
  <si>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</si>
  <si>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</si>
  <si>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</si>
  <si>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</si>
  <si>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</si>
  <si>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</si>
  <si>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</si>
  <si>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</si>
  <si>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</si>
  <si>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</si>
  <si>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</si>
  <si>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</si>
  <si>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</si>
  <si>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</si>
  <si>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</si>
  <si>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</si>
  <si>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</si>
  <si>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</si>
  <si>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</si>
  <si>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</si>
  <si>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</si>
  <si>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</si>
  <si>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</si>
  <si>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</si>
  <si>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</si>
  <si>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</si>
  <si>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</si>
  <si>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</si>
  <si>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</si>
  <si>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</si>
  <si>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</si>
  <si>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</si>
  <si>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</si>
  <si>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</si>
  <si>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</si>
  <si>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</si>
  <si>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</si>
  <si>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</si>
  <si>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</si>
  <si>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</si>
  <si>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</si>
  <si>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</si>
  <si>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</si>
  <si>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</si>
  <si>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</si>
  <si>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</si>
  <si>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</si>
  <si>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</si>
  <si>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</si>
  <si>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</si>
  <si>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</si>
  <si>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</si>
  <si>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</si>
  <si>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</si>
  <si>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</si>
  <si>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</si>
  <si>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</si>
  <si>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</si>
  <si>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</si>
  <si>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</si>
  <si>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</si>
  <si>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</si>
  <si>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</si>
  <si>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</si>
  <si>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</si>
  <si>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</si>
  <si>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</si>
  <si>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</si>
  <si>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</si>
  <si>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</si>
  <si>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</si>
  <si>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</si>
  <si>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</si>
  <si>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</si>
  <si>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</si>
  <si>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</si>
  <si>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</si>
  <si>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</si>
  <si>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</si>
  <si>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</si>
  <si>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</si>
  <si>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</si>
  <si>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</si>
  <si>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</si>
  <si>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</si>
  <si>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</si>
  <si>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</si>
  <si>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</si>
  <si>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</si>
  <si>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</si>
  <si>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</si>
  <si>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</si>
  <si>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</si>
  <si>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</si>
  <si>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</si>
  <si>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</si>
  <si>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</si>
  <si>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</si>
  <si>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</si>
  <si>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</si>
  <si>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</si>
  <si>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</si>
  <si>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</si>
  <si>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</si>
  <si>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</si>
  <si>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</si>
  <si>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</si>
  <si>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</si>
  <si>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</si>
  <si>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</si>
  <si>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</si>
  <si>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</si>
  <si>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</si>
  <si>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</si>
  <si>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</si>
  <si>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</si>
  <si>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</si>
  <si>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</si>
  <si>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</si>
  <si>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</si>
  <si>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</si>
  <si>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</si>
  <si>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</si>
  <si>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</si>
  <si>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</si>
  <si>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</si>
  <si>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</si>
  <si>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</si>
  <si>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</si>
  <si>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</si>
  <si>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</si>
  <si>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</si>
  <si>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</si>
  <si>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</si>
  <si>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</si>
  <si>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</si>
  <si>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</si>
  <si>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</si>
  <si>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</si>
  <si>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</si>
  <si>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</si>
  <si>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</si>
  <si>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</si>
  <si>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</si>
  <si>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</si>
  <si>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</si>
  <si>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</si>
  <si>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</si>
  <si>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</si>
  <si>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</si>
  <si>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</si>
  <si>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</si>
  <si>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</si>
  <si>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</si>
  <si>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</si>
  <si>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</si>
  <si>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</si>
  <si>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</si>
  <si>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</si>
  <si>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</si>
  <si>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</si>
  <si>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</si>
  <si>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</si>
  <si>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</si>
  <si>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</si>
  <si>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</si>
  <si>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</si>
  <si>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</si>
  <si>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</si>
  <si>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</si>
  <si>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</si>
  <si>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</si>
  <si>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</si>
  <si>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</si>
  <si>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</si>
  <si>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</si>
  <si>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</si>
  <si>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</si>
  <si>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</si>
  <si>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</si>
  <si>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</si>
  <si>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</si>
  <si>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</si>
  <si>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</si>
  <si>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</si>
  <si>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</si>
  <si>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</si>
  <si>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</si>
  <si>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</si>
  <si>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</si>
  <si>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</si>
  <si>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</si>
  <si>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</si>
  <si>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</si>
  <si>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</si>
  <si>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</si>
  <si>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</si>
  <si>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</si>
  <si>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</si>
  <si>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</si>
  <si>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</si>
  <si>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</si>
  <si>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</si>
  <si>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</si>
  <si>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</si>
  <si>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</si>
  <si>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</si>
  <si>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</si>
  <si>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</si>
  <si>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</si>
  <si>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</si>
  <si>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</si>
  <si>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</si>
  <si>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</si>
  <si>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</si>
  <si>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</si>
  <si>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</si>
  <si>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</si>
  <si>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</si>
  <si>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</si>
  <si>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</si>
  <si>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</si>
  <si>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</si>
  <si>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</si>
  <si>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</si>
  <si>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</si>
  <si>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</si>
  <si>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</si>
  <si>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</si>
  <si>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</si>
  <si>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</si>
  <si>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</si>
  <si>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</si>
  <si>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</si>
  <si>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</si>
  <si>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</si>
  <si>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</si>
  <si>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</si>
  <si>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</si>
  <si>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</si>
  <si>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</si>
  <si>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</si>
  <si>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</si>
  <si>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</si>
  <si>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</si>
  <si>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</si>
  <si>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</si>
  <si>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</si>
  <si>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</si>
  <si>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</si>
  <si>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</si>
  <si>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</si>
  <si>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</si>
  <si>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</si>
  <si>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</si>
  <si>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</si>
  <si>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</si>
  <si>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</si>
  <si>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</si>
  <si>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</si>
  <si>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</si>
  <si>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</si>
  <si>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</si>
  <si>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</si>
  <si>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</si>
  <si>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</si>
  <si>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</si>
  <si>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</si>
  <si>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</si>
  <si>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</si>
  <si>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</si>
  <si>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</si>
  <si>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</si>
  <si>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</si>
  <si>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</si>
  <si>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</si>
  <si>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</si>
  <si>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</si>
  <si>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</si>
  <si>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</si>
  <si>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</si>
  <si>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</si>
  <si>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</si>
  <si>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</si>
  <si>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</si>
  <si>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</si>
  <si>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</si>
  <si>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</si>
  <si>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</si>
  <si>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</si>
  <si>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</si>
  <si>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</si>
  <si>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</si>
  <si>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</si>
  <si>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</si>
  <si>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</si>
  <si>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</si>
  <si>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</si>
  <si>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</si>
  <si>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</si>
  <si>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</si>
  <si>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</si>
  <si>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</si>
  <si>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</si>
  <si>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</si>
  <si>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</si>
  <si>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</si>
  <si>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</si>
  <si>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</si>
  <si>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</si>
  <si>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</si>
  <si>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</si>
  <si>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</si>
  <si>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</si>
  <si>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</si>
  <si>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</si>
  <si>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</si>
  <si>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</si>
  <si>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</si>
  <si>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</si>
  <si>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</si>
  <si>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</si>
  <si>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</si>
  <si>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</si>
  <si>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</si>
  <si>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</si>
  <si>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</si>
  <si>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</si>
  <si>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</si>
  <si>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</si>
  <si>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</si>
  <si>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</si>
  <si>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</si>
  <si>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</si>
  <si>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</si>
  <si>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</si>
  <si>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</si>
  <si>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</si>
  <si>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</si>
  <si>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</si>
  <si>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</si>
  <si>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</si>
  <si>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</si>
  <si>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</si>
  <si>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</si>
  <si>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</si>
  <si>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</si>
  <si>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</si>
  <si>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</si>
  <si>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</si>
  <si>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</si>
  <si>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</si>
  <si>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</si>
  <si>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</si>
  <si>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</si>
  <si>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</si>
  <si>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</si>
  <si>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</si>
  <si>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</si>
  <si>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</si>
  <si>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</si>
  <si>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</si>
  <si>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</si>
  <si>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</si>
  <si>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</si>
  <si>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</si>
  <si>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</si>
  <si>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</si>
  <si>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</si>
  <si>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</si>
  <si>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</si>
  <si>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</si>
  <si>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</si>
  <si>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</si>
  <si>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</si>
  <si>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</si>
  <si>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</si>
  <si>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</si>
  <si>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</si>
  <si>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</si>
  <si>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</si>
  <si>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</si>
  <si>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</si>
  <si>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</si>
  <si>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</si>
  <si>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</si>
  <si>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</si>
  <si>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</si>
  <si>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</si>
  <si>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</si>
  <si>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</si>
  <si>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</si>
  <si>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</si>
  <si>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</si>
  <si>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</si>
  <si>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</si>
  <si>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</si>
  <si>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</si>
  <si>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</si>
  <si>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</si>
  <si>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</si>
  <si>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</si>
  <si>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</si>
  <si>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</si>
  <si>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</si>
  <si>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</si>
  <si>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</si>
  <si>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</si>
  <si>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</si>
  <si>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</si>
  <si>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</si>
  <si>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</si>
  <si>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</si>
  <si>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</si>
  <si>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</si>
  <si>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</si>
  <si>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</si>
  <si>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</si>
  <si>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</si>
  <si>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</si>
  <si>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</si>
  <si>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</si>
  <si>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</si>
  <si>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</si>
  <si>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</si>
  <si>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</si>
  <si>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</si>
  <si>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</si>
  <si>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</si>
  <si>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</si>
  <si>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</si>
  <si>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</si>
  <si>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</si>
  <si>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</si>
  <si>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</si>
  <si>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</si>
  <si>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</si>
  <si>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</si>
  <si>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</si>
  <si>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</si>
  <si>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</si>
  <si>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</si>
  <si>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</si>
  <si>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</si>
  <si>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</si>
  <si>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</si>
  <si>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</si>
  <si>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</si>
  <si>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</si>
  <si>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</si>
  <si>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</si>
  <si>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</si>
  <si>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</si>
  <si>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</si>
  <si>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</si>
  <si>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</si>
  <si>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</si>
  <si>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</si>
  <si>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</si>
  <si>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</si>
  <si>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</si>
  <si>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</si>
  <si>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</si>
  <si>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</si>
  <si>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</si>
  <si>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</si>
  <si>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</si>
  <si>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</si>
  <si>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</si>
  <si>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</si>
  <si>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</si>
  <si>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</si>
  <si>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</si>
  <si>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</si>
  <si>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</si>
  <si>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</si>
  <si>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</si>
  <si>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</si>
  <si>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</si>
  <si>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</si>
  <si>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</si>
  <si>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</si>
  <si>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</si>
  <si>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</si>
  <si>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</si>
  <si>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</si>
  <si>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</si>
  <si>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</si>
  <si>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</si>
  <si>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</si>
  <si>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</si>
  <si>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</si>
  <si>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</si>
  <si>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</si>
  <si>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</si>
  <si>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</si>
  <si>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</si>
  <si>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</si>
  <si>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</si>
  <si>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</si>
  <si>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</si>
  <si>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</si>
  <si>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</si>
  <si>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</si>
  <si>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</si>
  <si>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</si>
  <si>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</si>
  <si>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</si>
  <si>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</si>
  <si>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</si>
  <si>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</si>
  <si>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</si>
  <si>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</si>
  <si>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</si>
  <si>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</si>
  <si>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</si>
  <si>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</si>
  <si>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</si>
  <si>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</si>
  <si>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</si>
  <si>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</si>
  <si>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</si>
  <si>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</si>
  <si>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</si>
  <si>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</si>
  <si>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</si>
  <si>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</si>
  <si>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</si>
  <si>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</si>
  <si>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</si>
  <si>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</si>
  <si>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</si>
  <si>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</si>
  <si>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</si>
  <si>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</si>
  <si>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</si>
  <si>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</si>
  <si>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</si>
  <si>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</si>
  <si>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</si>
  <si>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</si>
  <si>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</si>
  <si>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</si>
  <si>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</si>
  <si>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</si>
  <si>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</si>
  <si>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</si>
  <si>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</si>
  <si>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</si>
  <si>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</si>
  <si>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</si>
  <si>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</si>
  <si>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</si>
  <si>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</si>
  <si>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</si>
  <si>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</si>
  <si>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</si>
  <si>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</si>
  <si>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</si>
  <si>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</si>
  <si>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</si>
  <si>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</si>
  <si>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</si>
  <si>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</si>
  <si>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</si>
  <si>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</si>
  <si>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</si>
  <si>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</si>
  <si>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</si>
  <si>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</si>
  <si>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</si>
  <si>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</si>
  <si>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</si>
  <si>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</si>
  <si>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</si>
  <si>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</si>
  <si>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</si>
  <si>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</si>
  <si>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</si>
  <si>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</si>
  <si>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</si>
  <si>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</si>
  <si>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</si>
  <si>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</si>
  <si>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</si>
  <si>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</si>
  <si>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</si>
  <si>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</si>
  <si>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</si>
  <si>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</si>
  <si>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</si>
  <si>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</si>
  <si>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</si>
  <si>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</si>
  <si>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</si>
  <si>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</si>
  <si>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</si>
  <si>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</si>
  <si>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</si>
  <si>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</si>
  <si>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</si>
  <si>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</si>
  <si>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</si>
  <si>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</si>
  <si>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</si>
  <si>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</si>
  <si>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</si>
  <si>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</si>
  <si>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</si>
  <si>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</si>
  <si>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</si>
  <si>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</si>
  <si>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</si>
  <si>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</si>
  <si>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</si>
  <si>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</si>
  <si>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</si>
  <si>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</si>
  <si>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</si>
  <si>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</si>
  <si>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</si>
  <si>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</si>
  <si>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</si>
  <si>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</si>
  <si>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</si>
  <si>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</si>
  <si>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</si>
  <si>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</si>
  <si>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</si>
  <si>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</si>
  <si>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</si>
  <si>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</si>
  <si>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</si>
  <si>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</si>
  <si>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</si>
  <si>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</si>
  <si>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</si>
  <si>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</si>
  <si>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</si>
  <si>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</si>
  <si>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</si>
  <si>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</si>
  <si>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</si>
  <si>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</si>
  <si>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</si>
  <si>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</si>
  <si>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</si>
  <si>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</si>
  <si>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</si>
  <si>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</si>
  <si>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</si>
  <si>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</si>
  <si>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</si>
  <si>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</si>
  <si>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</si>
  <si>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</si>
  <si>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</si>
  <si>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</si>
  <si>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</si>
  <si>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</si>
  <si>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</si>
  <si>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</si>
  <si>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</si>
  <si>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</si>
  <si>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</si>
  <si>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</si>
  <si>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</si>
  <si>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</si>
  <si>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</si>
  <si>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</si>
  <si>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</si>
  <si>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</si>
  <si>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</si>
  <si>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</si>
  <si>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</si>
  <si>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</si>
  <si>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</si>
  <si>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</si>
  <si>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</si>
  <si>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</si>
  <si>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</si>
  <si>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</si>
  <si>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</si>
  <si>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</si>
  <si>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</si>
  <si>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</si>
  <si>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</si>
  <si>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</si>
  <si>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</si>
  <si>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</si>
  <si>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</si>
  <si>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</si>
  <si>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</si>
  <si>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</si>
  <si>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</si>
  <si>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</si>
  <si>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</si>
  <si>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</si>
  <si>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</si>
  <si>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</si>
  <si>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</si>
  <si>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</si>
  <si>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</si>
  <si>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</si>
  <si>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</si>
  <si>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</si>
  <si>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</si>
  <si>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</si>
  <si>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</si>
  <si>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</si>
  <si>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</si>
  <si>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</si>
  <si>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</si>
  <si>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</si>
  <si>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</si>
  <si>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</si>
  <si>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</si>
  <si>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</si>
  <si>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</si>
  <si>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</si>
  <si>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</si>
  <si>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</si>
  <si>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</si>
  <si>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</si>
  <si>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</si>
  <si>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</si>
  <si>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</si>
  <si>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</si>
  <si>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</si>
  <si>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</si>
  <si>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</si>
  <si>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</si>
  <si>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</si>
  <si>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</si>
  <si>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</si>
  <si>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</si>
  <si>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</si>
  <si>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</si>
  <si>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</si>
  <si>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</si>
  <si>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</si>
  <si>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</si>
  <si>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</si>
  <si>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</si>
  <si>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</si>
  <si>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</si>
  <si>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</si>
  <si>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</si>
  <si>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</si>
  <si>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</si>
  <si>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</si>
  <si>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</si>
  <si>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</si>
  <si>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</si>
  <si>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</si>
  <si>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</si>
  <si>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</si>
  <si>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</si>
  <si>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</si>
  <si>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</si>
  <si>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</si>
  <si>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</si>
  <si>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</si>
  <si>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</si>
  <si>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</si>
  <si>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</si>
  <si>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</si>
  <si>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</si>
  <si>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</si>
  <si>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</si>
  <si>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</si>
  <si>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</si>
  <si>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</si>
  <si>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</si>
  <si>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</si>
  <si>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</si>
  <si>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</si>
  <si>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</si>
  <si>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</si>
  <si>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</si>
  <si>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</si>
  <si>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</si>
  <si>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</si>
  <si>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</si>
  <si>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</si>
  <si>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</si>
  <si>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</si>
  <si>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</si>
  <si>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</si>
  <si>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</si>
  <si>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</si>
  <si>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</si>
  <si>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</si>
  <si>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</si>
  <si>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</si>
  <si>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</si>
  <si>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</si>
  <si>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</si>
  <si>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</si>
  <si>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</si>
  <si>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</si>
  <si>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</si>
  <si>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</si>
  <si>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</si>
  <si>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</si>
  <si>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</si>
  <si>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</si>
  <si>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</si>
  <si>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</si>
  <si>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</si>
  <si>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</si>
  <si>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</si>
  <si>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</si>
  <si>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</si>
  <si>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</si>
  <si>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</si>
  <si>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</si>
  <si>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</si>
  <si>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</si>
  <si>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</si>
  <si>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</si>
  <si>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</si>
  <si>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</si>
  <si>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</si>
  <si>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</si>
  <si>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</si>
  <si>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</si>
  <si>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</si>
  <si>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</si>
  <si>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</si>
  <si>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</si>
  <si>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</si>
  <si>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</si>
  <si>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</si>
  <si>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</si>
  <si>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</si>
  <si>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</si>
  <si>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</si>
  <si>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</si>
  <si>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</si>
  <si>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</si>
  <si>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</si>
  <si>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</si>
  <si>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</si>
  <si>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</si>
  <si>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</si>
  <si>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</si>
  <si>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</si>
  <si>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</si>
  <si>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</si>
  <si>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</si>
  <si>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</si>
  <si>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</si>
  <si>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</si>
  <si>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</si>
  <si>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</si>
  <si>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</si>
  <si>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</si>
  <si>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</si>
  <si>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</si>
  <si>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</si>
  <si>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</si>
  <si>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</si>
  <si>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</si>
  <si>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</si>
  <si>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</si>
  <si>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</si>
  <si>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</si>
  <si>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</si>
  <si>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</si>
  <si>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</si>
  <si>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</si>
  <si>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</si>
  <si>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</si>
  <si>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</si>
  <si>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</si>
  <si>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</si>
  <si>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</si>
  <si>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</si>
  <si>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</si>
  <si>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</si>
  <si>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</si>
  <si>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</si>
  <si>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</si>
  <si>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</si>
  <si>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</si>
  <si>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</si>
  <si>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</si>
  <si>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</si>
  <si>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</si>
  <si>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</si>
  <si>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</si>
  <si>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</si>
  <si>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</si>
  <si>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</si>
  <si>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</si>
  <si>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</si>
  <si>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</si>
  <si>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</si>
  <si>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</si>
  <si>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</si>
  <si>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</si>
  <si>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</si>
  <si>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</si>
  <si>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</si>
  <si>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</si>
  <si>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</si>
  <si>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</si>
  <si>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</si>
  <si>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</si>
  <si>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</si>
  <si>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</si>
  <si>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</si>
  <si>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</si>
  <si>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</si>
  <si>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</si>
  <si>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</si>
  <si>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</si>
  <si>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</si>
  <si>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</si>
  <si>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</si>
  <si>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</si>
  <si>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</si>
  <si>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</si>
  <si>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</si>
  <si>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</si>
  <si>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</si>
  <si>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</si>
  <si>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</si>
  <si>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</si>
  <si>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</si>
  <si>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</si>
  <si>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</si>
  <si>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</si>
  <si>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</si>
  <si>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</si>
  <si>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</si>
  <si>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</si>
  <si>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</si>
  <si>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</si>
  <si>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</si>
  <si>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</si>
  <si>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</si>
  <si>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</si>
  <si>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</si>
  <si>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</si>
  <si>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</si>
  <si>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</si>
  <si>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</si>
  <si>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</si>
  <si>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</si>
  <si>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</si>
  <si>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</si>
  <si>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</si>
  <si>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</si>
  <si>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</si>
  <si>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</si>
  <si>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</si>
  <si>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</si>
  <si>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</si>
  <si>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</si>
  <si>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</si>
  <si>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</si>
  <si>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</si>
  <si>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</si>
  <si>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</si>
  <si>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</si>
  <si>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</si>
  <si>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</si>
  <si>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</si>
  <si>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</si>
  <si>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</si>
  <si>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</si>
  <si>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</si>
  <si>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</si>
  <si>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</si>
  <si>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</si>
  <si>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</si>
  <si>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</si>
  <si>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</si>
  <si>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</si>
  <si>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</si>
  <si>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</si>
  <si>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</si>
  <si>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</si>
  <si>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</si>
  <si>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</si>
  <si>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</si>
  <si>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</si>
  <si>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</si>
  <si>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</si>
  <si>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</si>
  <si>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</si>
  <si>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</si>
  <si>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</si>
  <si>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</si>
  <si>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</si>
  <si>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</si>
  <si>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</si>
  <si>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</si>
  <si>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</si>
  <si>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</si>
  <si>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</si>
  <si>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</si>
  <si>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</si>
  <si>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</si>
  <si>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</si>
  <si>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</si>
  <si>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</si>
  <si>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</si>
  <si>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</si>
  <si>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</si>
  <si>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</si>
  <si>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</si>
  <si>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</si>
  <si>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</si>
  <si>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</si>
  <si>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</si>
  <si>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</si>
  <si>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</si>
  <si>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</si>
  <si>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</si>
  <si>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</si>
  <si>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</si>
  <si>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</si>
  <si>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</si>
  <si>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</si>
  <si>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</si>
  <si>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</si>
  <si>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</si>
  <si>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</si>
  <si>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</si>
  <si>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</si>
  <si>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</si>
  <si>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</si>
  <si>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</si>
  <si>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</si>
  <si>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</si>
  <si>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</si>
  <si>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</si>
  <si>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</si>
  <si>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</si>
  <si>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</si>
  <si>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</si>
  <si>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</si>
  <si>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</si>
  <si>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</si>
  <si>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</si>
  <si>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</si>
  <si>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</si>
  <si>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</si>
  <si>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</si>
  <si>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</si>
  <si>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</si>
  <si>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</si>
  <si>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</si>
  <si>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</si>
  <si>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</si>
  <si>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</si>
  <si>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</si>
  <si>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</si>
  <si>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</si>
  <si>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</si>
  <si>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</si>
  <si>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</si>
  <si>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</si>
  <si>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</si>
  <si>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</si>
  <si>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</si>
  <si>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</si>
  <si>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</si>
  <si>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</si>
  <si>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</si>
  <si>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</si>
  <si>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</si>
  <si>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</si>
  <si>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</si>
  <si>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</si>
  <si>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</si>
  <si>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</si>
  <si>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</si>
  <si>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</si>
  <si>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</si>
  <si>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</si>
  <si>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</si>
  <si>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</si>
  <si>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</si>
  <si>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</si>
  <si>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</si>
  <si>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</si>
  <si>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</si>
  <si>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</si>
  <si>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</si>
  <si>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</si>
  <si>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</si>
  <si>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</si>
  <si>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</si>
  <si>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</si>
  <si>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</si>
  <si>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</si>
  <si>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</si>
  <si>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</si>
  <si>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</si>
  <si>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</si>
  <si>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</si>
  <si>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</si>
  <si>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</si>
  <si>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</si>
  <si>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</si>
  <si>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</si>
  <si>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</si>
  <si>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</si>
  <si>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</si>
  <si>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</si>
  <si>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</si>
  <si>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</si>
  <si>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</si>
  <si>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</si>
  <si>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</si>
  <si>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</si>
  <si>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</si>
  <si>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</si>
  <si>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</si>
  <si>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</si>
  <si>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</si>
  <si>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</si>
  <si>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</si>
  <si>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</si>
  <si>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</si>
  <si>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</si>
  <si>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</si>
  <si>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</si>
  <si>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</si>
  <si>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</si>
  <si>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</si>
  <si>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</si>
  <si>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</si>
  <si>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</si>
  <si>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</si>
  <si>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</si>
  <si>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</si>
  <si>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</si>
  <si>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</si>
  <si>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</si>
  <si>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</si>
  <si>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</si>
  <si>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</si>
  <si>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</si>
  <si>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</si>
  <si>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</si>
  <si>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</si>
  <si>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</si>
  <si>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</si>
  <si>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</si>
  <si>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</si>
  <si>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</si>
  <si>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</si>
  <si>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</si>
  <si>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</si>
  <si>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</si>
  <si>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</si>
  <si>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</si>
  <si>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</si>
  <si>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</si>
  <si>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</si>
  <si>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</si>
  <si>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</si>
  <si>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</si>
  <si>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</si>
  <si>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</si>
  <si>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</si>
  <si>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</si>
  <si>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</si>
  <si>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</si>
  <si>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</si>
  <si>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</si>
  <si>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</si>
  <si>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</si>
  <si>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</si>
  <si>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</si>
  <si>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</si>
  <si>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</si>
  <si>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</si>
  <si>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</si>
  <si>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</si>
  <si>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</si>
  <si>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</si>
  <si>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</si>
  <si>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</si>
  <si>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</si>
  <si>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</si>
  <si>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</si>
  <si>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</si>
  <si>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</si>
  <si>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</si>
  <si>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</si>
  <si>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</si>
  <si>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</si>
  <si>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</si>
  <si>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</si>
  <si>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</si>
  <si>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</si>
  <si>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</si>
  <si>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</si>
  <si>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</si>
  <si>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</si>
  <si>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</si>
  <si>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</si>
  <si>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</si>
  <si>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</si>
  <si>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</si>
  <si>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</si>
  <si>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</si>
  <si>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</si>
  <si>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</si>
  <si>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</si>
  <si>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</si>
  <si>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</si>
  <si>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</si>
  <si>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</si>
  <si>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</si>
  <si>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</si>
  <si>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</si>
  <si>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</si>
  <si>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</si>
  <si>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</si>
  <si>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</si>
  <si>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</si>
  <si>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</si>
  <si>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</si>
  <si>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</si>
  <si>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</si>
  <si>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</si>
  <si>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</si>
  <si>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</si>
  <si>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</si>
  <si>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</si>
  <si>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</si>
  <si>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</si>
  <si>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</si>
  <si>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</si>
  <si>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</si>
  <si>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</si>
  <si>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</si>
  <si>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</si>
  <si>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</si>
  <si>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</si>
  <si>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</si>
  <si>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</si>
  <si>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</si>
  <si>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</si>
  <si>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</si>
  <si>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</si>
  <si>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</si>
  <si>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</si>
  <si>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</si>
  <si>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</si>
  <si>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</si>
  <si>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</si>
  <si>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</si>
  <si>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</si>
  <si>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</si>
  <si>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</si>
  <si>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</si>
  <si>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</si>
  <si>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</si>
  <si>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</si>
  <si>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</si>
  <si>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</si>
  <si>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</si>
  <si>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</si>
  <si>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</si>
  <si>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</si>
  <si>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</si>
  <si>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</si>
  <si>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</si>
  <si>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</si>
  <si>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</si>
  <si>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</si>
  <si>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</si>
  <si>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</si>
  <si>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</si>
  <si>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</si>
  <si>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</si>
  <si>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</si>
  <si>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</si>
  <si>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</si>
  <si>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</si>
  <si>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</si>
  <si>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</si>
  <si>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</si>
  <si>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</si>
  <si>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</si>
  <si>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</si>
  <si>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</si>
  <si>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</si>
  <si>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</si>
  <si>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</si>
  <si>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</si>
  <si>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</si>
  <si>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</si>
  <si>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</si>
  <si>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</si>
  <si>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</si>
  <si>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</si>
  <si>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</si>
  <si>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</si>
  <si>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</si>
  <si>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</si>
  <si>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</si>
  <si>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</si>
  <si>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</si>
  <si>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</si>
  <si>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</si>
  <si>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</si>
  <si>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</si>
  <si>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</si>
  <si>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</si>
  <si>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</si>
  <si>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</si>
  <si>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</si>
  <si>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</si>
  <si>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</si>
  <si>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</si>
  <si>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</si>
  <si>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</si>
  <si>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</si>
  <si>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</si>
  <si>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</si>
  <si>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</si>
  <si>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</si>
  <si>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</si>
  <si>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</si>
  <si>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</si>
  <si>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</si>
  <si>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</si>
  <si>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</si>
  <si>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</si>
  <si>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</si>
  <si>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</si>
  <si>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</si>
  <si>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</si>
  <si>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</si>
  <si>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</si>
  <si>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</si>
  <si>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</si>
  <si>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</si>
  <si>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</si>
  <si>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</si>
  <si>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</si>
  <si>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</si>
  <si>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</si>
  <si>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</si>
  <si>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</si>
  <si>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</si>
  <si>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</si>
  <si>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</si>
  <si>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</si>
  <si>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</si>
  <si>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</si>
  <si>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</si>
  <si>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</si>
  <si>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</si>
  <si>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</si>
  <si>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</si>
  <si>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</si>
  <si>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</si>
  <si>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</si>
  <si>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</si>
  <si>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</si>
  <si>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</si>
  <si>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</si>
  <si>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</si>
  <si>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</si>
  <si>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</si>
  <si>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</si>
  <si>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</si>
  <si>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</si>
  <si>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</si>
  <si>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</si>
  <si>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</si>
  <si>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</si>
  <si>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</si>
  <si>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</si>
  <si>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</si>
  <si>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</si>
  <si>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</si>
  <si>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</si>
  <si>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</si>
  <si>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</si>
  <si>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</si>
  <si>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</si>
  <si>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</si>
  <si>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</si>
  <si>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</si>
  <si>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</si>
  <si>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</si>
  <si>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</si>
  <si>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</si>
  <si>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</si>
  <si>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</si>
  <si>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</si>
  <si>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</si>
  <si>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</si>
  <si>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</si>
  <si>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</si>
  <si>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</si>
  <si>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</si>
  <si>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</si>
  <si>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</si>
  <si>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</si>
  <si>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</si>
  <si>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</si>
  <si>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</si>
  <si>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</si>
  <si>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</si>
  <si>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</si>
  <si>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</si>
  <si>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</si>
  <si>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</si>
  <si>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</si>
  <si>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</si>
  <si>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</si>
  <si>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</si>
  <si>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</si>
  <si>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</si>
  <si>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</si>
  <si>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</si>
  <si>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</si>
  <si>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</si>
  <si>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</si>
  <si>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</si>
  <si>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</si>
  <si>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</si>
  <si>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</si>
  <si>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</si>
  <si>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</si>
  <si>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</si>
  <si>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</si>
  <si>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</si>
  <si>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</si>
  <si>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</si>
  <si>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</si>
  <si>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</si>
  <si>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</si>
  <si>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</si>
  <si>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</si>
  <si>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</si>
  <si>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</si>
  <si>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</si>
  <si>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</si>
  <si>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</si>
  <si>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</si>
  <si>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</si>
  <si>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</si>
  <si>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</si>
  <si>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</si>
  <si>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</si>
  <si>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</si>
  <si>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</si>
  <si>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</si>
  <si>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</si>
  <si>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</si>
  <si>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</si>
  <si>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</si>
  <si>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</si>
  <si>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</si>
  <si>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</si>
  <si>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</si>
  <si>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</si>
  <si>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</si>
  <si>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</si>
  <si>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</si>
  <si>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</si>
  <si>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</si>
  <si>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</si>
  <si>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</si>
  <si>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</si>
  <si>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</si>
  <si>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</si>
  <si>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</si>
  <si>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</si>
  <si>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</si>
  <si>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</si>
  <si>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</si>
  <si>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</si>
  <si>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</si>
  <si>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</si>
  <si>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</si>
  <si>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</si>
  <si>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</si>
  <si>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</si>
  <si>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</si>
  <si>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</si>
  <si>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</si>
  <si>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</si>
  <si>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</si>
  <si>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</si>
  <si>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</si>
  <si>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</si>
  <si>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</si>
  <si>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</si>
  <si>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</si>
  <si>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</si>
  <si>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</si>
  <si>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</si>
  <si>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</si>
  <si>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</si>
  <si>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</si>
  <si>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</si>
  <si>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</si>
  <si>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</si>
  <si>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</si>
  <si>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</si>
  <si>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</si>
  <si>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</si>
  <si>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</si>
  <si>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</si>
  <si>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</si>
  <si>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</si>
  <si>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</si>
  <si>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</si>
  <si>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</si>
  <si>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</si>
  <si>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</si>
  <si>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</si>
  <si>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</si>
  <si>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</si>
  <si>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</si>
  <si>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</si>
  <si>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</si>
  <si>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</si>
  <si>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</si>
  <si>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</si>
  <si>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</si>
  <si>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</si>
  <si>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</si>
  <si>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</si>
  <si>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</si>
  <si>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</si>
  <si>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</si>
  <si>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</si>
  <si>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</si>
  <si>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</si>
  <si>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</si>
  <si>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</si>
  <si>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</si>
  <si>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</si>
  <si>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</si>
  <si>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</si>
  <si>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</si>
  <si>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</si>
  <si>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</si>
  <si>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</si>
  <si>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</si>
  <si>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</si>
  <si>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</si>
  <si>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</si>
  <si>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</si>
  <si>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</si>
  <si>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</si>
  <si>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</si>
  <si>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</si>
  <si>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</si>
  <si>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</si>
  <si>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</si>
  <si>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</si>
  <si>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</si>
  <si>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</si>
  <si>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</si>
  <si>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</si>
  <si>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</si>
  <si>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</si>
  <si>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</si>
  <si>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</si>
  <si>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</si>
  <si>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</si>
  <si>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</si>
  <si>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</si>
  <si>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</si>
  <si>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</si>
  <si>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</si>
  <si>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</si>
  <si>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</si>
  <si>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</si>
  <si>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</si>
  <si>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</si>
  <si>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</si>
  <si>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</si>
  <si>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</si>
  <si>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</si>
  <si>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</si>
  <si>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</si>
  <si>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</si>
  <si>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</si>
  <si>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</si>
  <si>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</si>
  <si>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</si>
  <si>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</si>
  <si>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</si>
  <si>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</si>
  <si>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</si>
  <si>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</si>
  <si>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</si>
  <si>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</si>
  <si>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</si>
  <si>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</si>
  <si>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</si>
  <si>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</si>
  <si>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</si>
  <si>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</si>
  <si>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</si>
  <si>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</si>
  <si>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</si>
  <si>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</si>
  <si>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</si>
  <si>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</si>
  <si>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</si>
  <si>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</si>
  <si>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</si>
  <si>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</si>
  <si>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</si>
  <si>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</si>
  <si>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</si>
  <si>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</si>
  <si>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</si>
  <si>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</si>
  <si>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</si>
  <si>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</si>
  <si>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</si>
  <si>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</si>
  <si>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</si>
  <si>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</si>
  <si>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</si>
  <si>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</si>
  <si>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</si>
  <si>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</si>
  <si>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</si>
  <si>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</si>
  <si>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</si>
  <si>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</si>
  <si>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</si>
  <si>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</si>
  <si>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</si>
  <si>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</si>
  <si>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</si>
  <si>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</si>
  <si>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</si>
  <si>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</si>
  <si>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</si>
  <si>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</si>
  <si>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</si>
  <si>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</si>
  <si>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</si>
  <si>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</si>
  <si>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</si>
  <si>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</si>
  <si>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</si>
  <si>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</si>
  <si>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</si>
  <si>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</si>
  <si>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</si>
  <si>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</si>
  <si>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</si>
  <si>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</si>
  <si>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</si>
  <si>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</si>
  <si>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</si>
  <si>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</si>
  <si>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</si>
  <si>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</si>
  <si>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</si>
  <si>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</si>
  <si>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</si>
  <si>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</si>
  <si>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</si>
  <si>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</si>
  <si>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</si>
  <si>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</si>
  <si>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</si>
  <si>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</si>
  <si>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</si>
  <si>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</si>
  <si>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</si>
  <si>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</si>
  <si>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</si>
  <si>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</si>
  <si>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</si>
  <si>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</si>
  <si>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</si>
  <si>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</si>
  <si>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</si>
  <si>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</si>
  <si>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</si>
  <si>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</si>
  <si>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</si>
  <si>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</si>
  <si>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</si>
  <si>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</si>
  <si>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</si>
  <si>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</si>
  <si>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</si>
  <si>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</si>
  <si>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</si>
  <si>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</si>
  <si>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</si>
  <si>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</si>
  <si>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</si>
  <si>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</si>
  <si>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</si>
  <si>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</si>
  <si>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</si>
  <si>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</si>
  <si>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</si>
  <si>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</si>
  <si>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</si>
  <si>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</si>
  <si>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</si>
  <si>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</si>
  <si>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</si>
  <si>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</si>
  <si>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</si>
  <si>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</si>
  <si>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</si>
  <si>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</si>
  <si>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</si>
  <si>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</si>
  <si>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</si>
  <si>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</si>
  <si>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</si>
  <si>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</si>
  <si>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</si>
  <si>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</si>
  <si>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</si>
  <si>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</si>
  <si>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</si>
  <si>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</si>
  <si>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</si>
  <si>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</si>
  <si>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</si>
  <si>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</si>
  <si>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</si>
  <si>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</si>
  <si>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</si>
  <si>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</si>
  <si>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</si>
  <si>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</si>
  <si>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</si>
  <si>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</si>
  <si>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</si>
  <si>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</si>
  <si>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</si>
  <si>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</si>
  <si>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</si>
  <si>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</si>
  <si>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</si>
  <si>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</si>
  <si>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</si>
  <si>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</si>
  <si>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</si>
  <si>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</si>
  <si>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</si>
  <si>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</si>
  <si>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</si>
  <si>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</si>
  <si>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</si>
  <si>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</si>
  <si>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</si>
  <si>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</si>
  <si>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</si>
  <si>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</si>
  <si>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</si>
  <si>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</si>
  <si>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</si>
  <si>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</si>
  <si>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</si>
  <si>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</si>
  <si>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</si>
  <si>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</si>
  <si>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</si>
  <si>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</si>
  <si>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</si>
  <si>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</si>
  <si>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</si>
  <si>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</si>
  <si>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</si>
  <si>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</si>
  <si>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</si>
  <si>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</si>
  <si>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</si>
  <si>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</si>
  <si>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</si>
  <si>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</si>
  <si>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</si>
  <si>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</si>
  <si>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</si>
  <si>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</si>
  <si>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</si>
  <si>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</si>
  <si>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</si>
  <si>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</si>
  <si>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</si>
  <si>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</si>
  <si>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</si>
  <si>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</si>
  <si>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</si>
  <si>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</si>
  <si>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</si>
  <si>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</si>
  <si>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</si>
  <si>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</si>
  <si>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</si>
  <si>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</si>
  <si>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</si>
  <si>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</si>
  <si>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</si>
  <si>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</si>
  <si>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</si>
  <si>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</si>
  <si>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</si>
  <si>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</si>
  <si>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</si>
  <si>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</si>
  <si>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</si>
  <si>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</si>
  <si>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</si>
  <si>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</si>
  <si>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</si>
  <si>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</si>
  <si>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</si>
  <si>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</si>
  <si>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</si>
  <si>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</si>
  <si>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</si>
  <si>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</si>
  <si>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</si>
  <si>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</si>
  <si>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</si>
  <si>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</si>
  <si>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</si>
  <si>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</si>
  <si>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</si>
  <si>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</si>
  <si>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</si>
  <si>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</si>
  <si>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</si>
  <si>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</si>
  <si>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</si>
  <si>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</si>
  <si>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</si>
  <si>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</si>
  <si>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</si>
  <si>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</si>
  <si>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</si>
  <si>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</si>
  <si>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</si>
  <si>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</si>
  <si>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</si>
  <si>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</si>
  <si>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</si>
  <si>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</si>
  <si>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</si>
  <si>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</si>
  <si>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</si>
  <si>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</si>
  <si>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</si>
  <si>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</si>
  <si>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</si>
  <si>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</si>
  <si>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</si>
  <si>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</si>
  <si>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</si>
  <si>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</si>
  <si>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</si>
  <si>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</si>
  <si>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</si>
  <si>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</si>
  <si>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</si>
  <si>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</si>
  <si>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</si>
  <si>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</si>
  <si>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</si>
  <si>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</si>
  <si>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</si>
  <si>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</si>
  <si>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</si>
  <si>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</si>
  <si>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</si>
  <si>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</si>
  <si>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</si>
  <si>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</si>
  <si>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</si>
  <si>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</si>
  <si>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</si>
  <si>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</si>
  <si>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</si>
  <si>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</si>
  <si>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</si>
  <si>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</si>
  <si>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</si>
  <si>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</si>
  <si>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</si>
  <si>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</si>
  <si>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</si>
  <si>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</si>
  <si>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</si>
  <si>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</si>
  <si>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</si>
  <si>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</si>
  <si>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</si>
  <si>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</si>
  <si>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</si>
  <si>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</si>
  <si>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</si>
  <si>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</si>
  <si>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</si>
  <si>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</si>
  <si>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</si>
  <si>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</si>
  <si>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</si>
  <si>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</si>
  <si>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</si>
  <si>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</si>
  <si>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</si>
  <si>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</si>
  <si>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</si>
  <si>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</si>
  <si>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</si>
  <si>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</si>
  <si>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</si>
  <si>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</si>
  <si>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</si>
  <si>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</si>
  <si>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</si>
  <si>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</si>
  <si>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</si>
  <si>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</si>
  <si>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</si>
  <si>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</si>
  <si>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</si>
  <si>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</si>
  <si>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</si>
  <si>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</si>
  <si>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</si>
  <si>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</si>
  <si>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</si>
  <si>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</si>
  <si>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</si>
  <si>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</si>
  <si>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</si>
  <si>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</si>
  <si>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</si>
  <si>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</si>
  <si>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</si>
  <si>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</si>
  <si>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</si>
  <si>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</si>
  <si>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</si>
  <si>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</si>
  <si>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</si>
  <si>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</si>
  <si>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</si>
  <si>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</si>
  <si>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</si>
  <si>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</si>
  <si>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</si>
  <si>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</si>
  <si>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</si>
  <si>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</si>
  <si>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</si>
  <si>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</si>
  <si>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</si>
  <si>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</si>
  <si>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</si>
  <si>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</si>
  <si>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</si>
  <si>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</si>
  <si>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</si>
  <si>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</si>
  <si>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</si>
  <si>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</si>
  <si>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</si>
  <si>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</si>
  <si>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</si>
  <si>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</si>
  <si>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</si>
  <si>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</si>
  <si>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</si>
  <si>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</si>
  <si>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</si>
  <si>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</si>
  <si>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</si>
  <si>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</si>
  <si>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</si>
  <si>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</si>
  <si>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</si>
  <si>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</si>
  <si>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</si>
  <si>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</si>
  <si>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</si>
  <si>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</si>
  <si>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</si>
  <si>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</si>
  <si>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</si>
  <si>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</si>
  <si>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</si>
  <si>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</si>
  <si>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</si>
  <si>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</si>
  <si>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</si>
  <si>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</si>
  <si>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</si>
  <si>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</si>
  <si>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</si>
  <si>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</si>
  <si>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</si>
  <si>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</si>
  <si>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</si>
  <si>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</si>
  <si>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</si>
  <si>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</si>
  <si>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</si>
  <si>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</si>
  <si>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</si>
  <si>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</si>
  <si>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</si>
  <si>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</si>
  <si>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</si>
  <si>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</si>
  <si>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</si>
  <si>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</si>
  <si>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</si>
  <si>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</si>
  <si>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</si>
  <si>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</si>
  <si>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</si>
  <si>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</si>
  <si>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</si>
  <si>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</si>
  <si>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</si>
  <si>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</si>
  <si>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</si>
  <si>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</si>
  <si>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</si>
  <si>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</si>
  <si>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</si>
  <si>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</si>
  <si>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</si>
  <si>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</si>
  <si>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</si>
  <si>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</si>
  <si>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</si>
  <si>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</si>
  <si>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</si>
  <si>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</si>
  <si>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</si>
  <si>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</si>
  <si>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</si>
  <si>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</si>
  <si>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</si>
  <si>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</si>
  <si>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</si>
  <si>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</si>
  <si>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</si>
  <si>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</si>
  <si>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</si>
  <si>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</si>
  <si>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</si>
  <si>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</si>
  <si>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</si>
  <si>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</si>
  <si>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</si>
  <si>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</si>
  <si>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</si>
  <si>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</si>
  <si>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</si>
  <si>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</si>
  <si>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</si>
  <si>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</si>
  <si>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</si>
  <si>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</si>
  <si>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</si>
  <si>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</si>
  <si>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</si>
  <si>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</si>
  <si>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</si>
  <si>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</si>
  <si>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</si>
  <si>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</si>
  <si>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</si>
  <si>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</si>
  <si>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</si>
  <si>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</si>
  <si>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</si>
  <si>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</si>
  <si>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</si>
  <si>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</si>
  <si>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</si>
  <si>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</si>
  <si>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</si>
  <si>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</si>
  <si>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</si>
  <si>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</si>
  <si>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</si>
  <si>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</si>
  <si>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</si>
  <si>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</si>
  <si>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</si>
  <si>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</si>
  <si>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</si>
  <si>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</si>
  <si>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</si>
  <si>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</si>
  <si>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</si>
  <si>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</si>
  <si>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</si>
  <si>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</si>
  <si>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</si>
  <si>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</si>
  <si>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</si>
  <si>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</si>
  <si>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</si>
  <si>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</si>
  <si>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</si>
  <si>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</si>
  <si>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</si>
  <si>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</si>
  <si>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</si>
  <si>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</si>
  <si>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</si>
  <si>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</si>
  <si>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</si>
  <si>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</si>
  <si>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</si>
  <si>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</si>
  <si>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</si>
  <si>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</si>
  <si>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</si>
  <si>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</si>
  <si>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</si>
  <si>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</si>
  <si>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</si>
  <si>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</si>
  <si>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</si>
  <si>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</si>
  <si>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</si>
  <si>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</si>
  <si>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</si>
  <si>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</si>
  <si>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</si>
  <si>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</si>
  <si>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</si>
  <si>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</si>
  <si>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</si>
  <si>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</si>
  <si>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</si>
  <si>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</si>
  <si>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</si>
  <si>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</si>
  <si>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</si>
  <si>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</si>
  <si>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</si>
  <si>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</si>
  <si>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</si>
  <si>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</si>
  <si>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</si>
  <si>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</si>
  <si>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</si>
  <si>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</si>
  <si>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</si>
  <si>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</si>
  <si>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</si>
  <si>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</si>
  <si>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</si>
  <si>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</si>
  <si>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</si>
  <si>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</si>
  <si>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</si>
  <si>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</si>
  <si>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</si>
  <si>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</si>
  <si>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</si>
  <si>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</si>
  <si>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</si>
  <si>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</si>
  <si>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</si>
  <si>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</si>
  <si>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</si>
  <si>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</si>
  <si>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</si>
  <si>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</si>
  <si>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</si>
  <si>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</si>
  <si>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</si>
  <si>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</si>
  <si>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</si>
  <si>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</si>
  <si>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</si>
  <si>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</si>
  <si>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</si>
  <si>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</si>
  <si>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</si>
  <si>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</si>
  <si>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</si>
  <si>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</si>
  <si>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</si>
  <si>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</si>
  <si>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</si>
  <si>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</si>
  <si>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</si>
  <si>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</si>
  <si>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</si>
  <si>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</si>
  <si>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</si>
  <si>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</si>
  <si>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</si>
  <si>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</si>
  <si>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</si>
  <si>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</si>
  <si>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</si>
  <si>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</si>
  <si>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</si>
  <si>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</si>
  <si>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</si>
  <si>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</si>
  <si>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</si>
  <si>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</si>
  <si>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</si>
  <si>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</si>
  <si>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</si>
  <si>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</si>
  <si>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</si>
  <si>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</si>
  <si>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</si>
  <si>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</si>
  <si>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</si>
  <si>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</si>
  <si>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</si>
  <si>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</si>
  <si>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</si>
  <si>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</si>
  <si>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</si>
  <si>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</si>
  <si>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</si>
  <si>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</si>
  <si>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</si>
  <si>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</si>
  <si>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</si>
  <si>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</si>
  <si>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</si>
  <si>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</si>
  <si>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</si>
  <si>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</si>
  <si>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</si>
  <si>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</si>
  <si>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</si>
  <si>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</si>
  <si>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</si>
  <si>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</si>
  <si>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</si>
  <si>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</si>
  <si>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</si>
  <si>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</si>
  <si>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</si>
  <si>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</si>
  <si>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</si>
  <si>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</si>
  <si>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</si>
  <si>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</si>
  <si>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</si>
  <si>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</si>
  <si>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</si>
  <si>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</si>
  <si>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</si>
  <si>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</si>
  <si>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</si>
  <si>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</si>
  <si>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</si>
  <si>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</si>
  <si>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</si>
  <si>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</si>
  <si>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</si>
  <si>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</si>
  <si>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</si>
  <si>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</si>
  <si>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</si>
  <si>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</si>
  <si>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</si>
  <si>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</si>
  <si>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</si>
  <si>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</si>
  <si>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</si>
  <si>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</si>
  <si>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</si>
  <si>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</si>
  <si>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</si>
  <si>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</si>
  <si>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</si>
  <si>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</si>
  <si>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</si>
  <si>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</si>
  <si>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</si>
  <si>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</si>
  <si>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</si>
  <si>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</si>
  <si>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</si>
  <si>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</si>
  <si>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</si>
  <si>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</si>
  <si>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</si>
  <si>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</si>
  <si>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</si>
  <si>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</si>
  <si>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</si>
  <si>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</si>
  <si>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</si>
  <si>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</si>
  <si>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</si>
  <si>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</si>
  <si>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</si>
  <si>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</si>
  <si>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</si>
  <si>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</si>
  <si>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</si>
  <si>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</si>
  <si>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</si>
  <si>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</si>
  <si>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</si>
  <si>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</si>
  <si>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</si>
  <si>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</si>
  <si>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</si>
  <si>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</si>
  <si>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</si>
  <si>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</si>
  <si>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</si>
  <si>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</si>
  <si>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</si>
  <si>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</si>
  <si>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</si>
  <si>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</si>
  <si>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</si>
  <si>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</si>
  <si>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</si>
  <si>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</si>
  <si>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</si>
  <si>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</si>
  <si>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</si>
  <si>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</si>
  <si>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</si>
  <si>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</si>
  <si>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</si>
  <si>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</si>
  <si>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</si>
  <si>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</si>
  <si>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</si>
  <si>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</si>
  <si>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</si>
  <si>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</si>
  <si>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</si>
  <si>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</si>
  <si>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</si>
  <si>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</si>
  <si>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</si>
  <si>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</si>
  <si>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</si>
  <si>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</si>
  <si>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</si>
  <si>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</si>
  <si>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</si>
  <si>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</si>
  <si>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</si>
  <si>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</si>
  <si>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</si>
  <si>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</si>
  <si>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</si>
  <si>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</si>
  <si>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</si>
  <si>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</si>
  <si>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</si>
  <si>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</si>
  <si>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</si>
  <si>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</si>
  <si>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</si>
  <si>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</si>
  <si>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</si>
  <si>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</si>
  <si>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</si>
  <si>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</si>
  <si>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</si>
  <si>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</si>
  <si>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</si>
  <si>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</si>
  <si>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</si>
  <si>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</si>
  <si>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</si>
  <si>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</si>
  <si>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</si>
  <si>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</si>
  <si>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</si>
  <si>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</si>
  <si>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</si>
  <si>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</si>
  <si>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</si>
  <si>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</si>
  <si>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</si>
  <si>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</si>
  <si>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</si>
  <si>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</si>
  <si>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</si>
  <si>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</si>
  <si>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</si>
  <si>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</si>
  <si>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</si>
  <si>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</si>
  <si>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</si>
  <si>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</si>
  <si>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</si>
  <si>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</si>
  <si>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</si>
  <si>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</si>
  <si>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</si>
  <si>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</si>
  <si>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</si>
  <si>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</si>
  <si>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</si>
  <si>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</si>
  <si>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</si>
  <si>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</si>
  <si>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</si>
  <si>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</si>
  <si>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</si>
  <si>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</si>
  <si>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</si>
  <si>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</si>
  <si>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</si>
  <si>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</si>
  <si>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</si>
  <si>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</si>
  <si>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</si>
  <si>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</si>
  <si>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</si>
  <si>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</si>
  <si>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</si>
  <si>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</si>
  <si>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</si>
  <si>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</si>
  <si>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</si>
  <si>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</si>
  <si>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</si>
  <si>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</si>
  <si>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</si>
  <si>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</si>
  <si>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</si>
  <si>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</si>
  <si>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</si>
  <si>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</si>
  <si>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</si>
  <si>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</si>
  <si>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</si>
  <si>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</si>
  <si>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</si>
  <si>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</si>
  <si>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</si>
  <si>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</si>
  <si>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</si>
  <si>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</si>
  <si>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</si>
  <si>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</si>
  <si>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</si>
  <si>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</si>
  <si>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</si>
  <si>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</si>
  <si>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</si>
  <si>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</si>
  <si>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</si>
  <si>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</si>
  <si>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</si>
  <si>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</si>
  <si>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</si>
  <si>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</si>
  <si>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</si>
  <si>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</si>
  <si>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</si>
  <si>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</si>
  <si>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</si>
  <si>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</si>
  <si>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</si>
  <si>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</si>
  <si>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</si>
  <si>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</si>
  <si>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</si>
  <si>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</si>
  <si>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</si>
  <si>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</si>
  <si>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</si>
  <si>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</si>
  <si>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</si>
  <si>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</si>
  <si>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</si>
  <si>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</si>
  <si>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</si>
  <si>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</si>
  <si>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</si>
  <si>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</si>
  <si>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</si>
  <si>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</si>
  <si>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</si>
  <si>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</si>
  <si>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</si>
  <si>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</si>
  <si>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</si>
  <si>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</si>
  <si>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</si>
  <si>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</si>
  <si>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</si>
  <si>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</si>
  <si>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</si>
  <si>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</si>
  <si>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</si>
  <si>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</si>
  <si>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</si>
  <si>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</si>
  <si>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</si>
  <si>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</si>
  <si>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</si>
  <si>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</si>
  <si>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</si>
  <si>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</si>
  <si>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</si>
  <si>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</si>
  <si>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</si>
  <si>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</si>
  <si>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</si>
  <si>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</si>
  <si>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</si>
  <si>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</si>
  <si>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</si>
  <si>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</si>
  <si>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</si>
  <si>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</si>
  <si>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</si>
  <si>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</si>
  <si>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</si>
  <si>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</si>
  <si>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</si>
  <si>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</si>
  <si>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</si>
  <si>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</si>
  <si>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</si>
  <si>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</si>
  <si>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</si>
  <si>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</si>
  <si>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</si>
  <si>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</si>
  <si>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</si>
  <si>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</si>
  <si>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</si>
  <si>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</si>
  <si>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</si>
  <si>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</si>
  <si>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</si>
  <si>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</si>
  <si>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</si>
  <si>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</si>
  <si>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</si>
  <si>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</si>
  <si>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</si>
  <si>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</si>
  <si>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</si>
  <si>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</si>
  <si>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</si>
  <si>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</si>
  <si>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</si>
  <si>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</si>
  <si>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</si>
  <si>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</si>
  <si>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</si>
  <si>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</si>
  <si>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</si>
  <si>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</si>
  <si>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</si>
  <si>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</si>
  <si>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</si>
  <si>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</si>
  <si>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</si>
  <si>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</si>
  <si>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</si>
  <si>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</si>
  <si>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</si>
  <si>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</si>
  <si>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</si>
  <si>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</si>
  <si>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</si>
  <si>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</si>
  <si>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</si>
  <si>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</si>
  <si>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</si>
  <si>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</si>
  <si>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</si>
  <si>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</si>
  <si>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</si>
  <si>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</si>
  <si>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</si>
  <si>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</si>
  <si>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</si>
  <si>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</si>
  <si>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</si>
  <si>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</si>
  <si>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</si>
  <si>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</si>
  <si>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</si>
  <si>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</si>
  <si>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</si>
  <si>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</si>
  <si>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</si>
  <si>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</si>
  <si>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</si>
  <si>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</si>
  <si>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</si>
  <si>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</si>
  <si>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</si>
  <si>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</si>
  <si>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</si>
  <si>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</si>
  <si>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</si>
  <si>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</si>
  <si>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</si>
  <si>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</si>
  <si>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</si>
  <si>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</si>
  <si>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</si>
  <si>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</si>
  <si>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</si>
  <si>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</si>
  <si>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</si>
  <si>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</si>
  <si>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</si>
  <si>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</si>
  <si>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</si>
  <si>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</si>
  <si>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</si>
  <si>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</si>
  <si>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</si>
  <si>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</si>
  <si>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</si>
  <si>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</si>
  <si>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</si>
  <si>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</si>
  <si>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</si>
  <si>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</si>
  <si>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</si>
  <si>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</si>
  <si>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</si>
  <si>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</si>
  <si>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</si>
  <si>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</si>
  <si>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</si>
  <si>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</si>
  <si>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</si>
  <si>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</si>
  <si>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</si>
  <si>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</si>
  <si>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</si>
  <si>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</si>
  <si>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</si>
  <si>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</si>
  <si>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</si>
  <si>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</si>
  <si>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</si>
  <si>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</si>
  <si>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</si>
  <si>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</si>
  <si>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</si>
  <si>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</si>
  <si>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</si>
  <si>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</si>
  <si>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</si>
  <si>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</si>
  <si>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</si>
  <si>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</si>
  <si>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</si>
  <si>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</si>
  <si>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</si>
  <si>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</si>
  <si>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</si>
  <si>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</si>
  <si>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</si>
  <si>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</si>
  <si>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</si>
  <si>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</si>
  <si>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</si>
  <si>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</si>
  <si>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</si>
  <si>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</si>
  <si>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</si>
  <si>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</si>
  <si>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</si>
  <si>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</si>
  <si>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</si>
  <si>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</si>
  <si>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</si>
  <si>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</si>
  <si>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</si>
  <si>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</si>
  <si>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</si>
  <si>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</si>
  <si>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</si>
  <si>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</si>
  <si>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</si>
  <si>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</si>
  <si>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</si>
  <si>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</si>
  <si>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</si>
  <si>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</si>
  <si>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</si>
  <si>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</si>
  <si>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</si>
  <si>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</si>
  <si>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</si>
  <si>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</si>
  <si>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</si>
  <si>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</si>
  <si>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</si>
  <si>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</si>
  <si>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</si>
  <si>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</si>
  <si>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</si>
  <si>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</si>
  <si>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</si>
  <si>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</si>
  <si>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</si>
  <si>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</si>
  <si>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</si>
  <si>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</si>
  <si>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</si>
  <si>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</si>
  <si>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</si>
  <si>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</si>
  <si>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</si>
  <si>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</si>
  <si>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</si>
  <si>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</si>
  <si>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</si>
  <si>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</si>
  <si>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</si>
  <si>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</si>
  <si>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</si>
  <si>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</si>
  <si>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</si>
  <si>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</si>
  <si>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</si>
  <si>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</si>
  <si>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</si>
  <si>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</si>
  <si>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</si>
  <si>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</si>
  <si>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</si>
  <si>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</si>
  <si>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</si>
  <si>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</si>
  <si>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</si>
  <si>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</si>
  <si>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</si>
  <si>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</si>
  <si>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</si>
  <si>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</si>
  <si>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</si>
  <si>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</si>
  <si>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</si>
  <si>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</si>
  <si>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</si>
  <si>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</si>
  <si>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</si>
  <si>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</si>
  <si>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</si>
  <si>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</si>
  <si>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</si>
  <si>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</si>
  <si>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</si>
  <si>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</si>
  <si>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</si>
  <si>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</si>
  <si>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</si>
  <si>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</si>
  <si>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</si>
  <si>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</si>
  <si>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</si>
  <si>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</si>
  <si>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</si>
  <si>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</si>
  <si>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</si>
  <si>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</si>
  <si>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</si>
  <si>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</si>
  <si>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</si>
  <si>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</si>
  <si>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</si>
  <si>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</si>
  <si>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</si>
  <si>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</si>
  <si>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</si>
  <si>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</si>
  <si>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</si>
  <si>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</si>
  <si>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</si>
  <si>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</si>
  <si>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</si>
  <si>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</si>
  <si>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</si>
  <si>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</si>
  <si>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</si>
  <si>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</si>
  <si>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</si>
  <si>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</si>
  <si>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</si>
  <si>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</si>
  <si>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</si>
  <si>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</si>
  <si>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</si>
  <si>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</si>
  <si>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</si>
  <si>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</si>
  <si>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</si>
  <si>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</si>
  <si>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</si>
  <si>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</si>
  <si>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</si>
  <si>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</si>
  <si>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</si>
  <si>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</si>
  <si>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</si>
  <si>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</si>
  <si>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</si>
  <si>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</si>
  <si>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</si>
  <si>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</si>
  <si>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</si>
  <si>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</si>
  <si>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</si>
  <si>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</si>
  <si>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</si>
  <si>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</si>
  <si>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</si>
  <si>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</si>
  <si>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</si>
  <si>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</si>
  <si>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</si>
  <si>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</si>
  <si>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</si>
  <si>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</si>
  <si>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</si>
  <si>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</si>
  <si>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</si>
  <si>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</si>
  <si>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</si>
  <si>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</si>
  <si>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</si>
  <si>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</si>
  <si>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</si>
  <si>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</si>
  <si>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</si>
  <si>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</si>
  <si>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</si>
  <si>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</si>
  <si>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</si>
  <si>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</si>
  <si>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</si>
  <si>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</si>
  <si>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</si>
  <si>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</si>
  <si>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</si>
  <si>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</si>
  <si>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</si>
  <si>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</si>
  <si>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</si>
  <si>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</si>
  <si>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</si>
  <si>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</si>
  <si>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</si>
  <si>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</si>
  <si>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</si>
  <si>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</si>
  <si>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</si>
  <si>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</si>
  <si>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</si>
  <si>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</si>
  <si>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</si>
  <si>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</si>
  <si>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</si>
  <si>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</si>
  <si>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</si>
  <si>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</si>
  <si>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</si>
  <si>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</si>
  <si>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</si>
  <si>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</si>
  <si>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</si>
  <si>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</si>
  <si>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</si>
  <si>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</si>
  <si>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</si>
  <si>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</si>
  <si>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</si>
  <si>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</si>
  <si>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</si>
  <si>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</si>
  <si>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</si>
  <si>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</si>
  <si>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</si>
  <si>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</si>
  <si>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</si>
  <si>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</si>
  <si>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</si>
  <si>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</si>
  <si>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</si>
  <si>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</si>
  <si>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</si>
  <si>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</si>
  <si>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</si>
  <si>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</si>
  <si>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</si>
  <si>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</si>
  <si>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</si>
  <si>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</si>
  <si>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</si>
  <si>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</si>
  <si>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</si>
  <si>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</si>
  <si>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</si>
  <si>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</si>
  <si>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</si>
  <si>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</si>
  <si>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</si>
  <si>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</si>
  <si>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</si>
  <si>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</si>
  <si>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</si>
  <si>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</si>
  <si>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</si>
  <si>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</si>
  <si>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</si>
  <si>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</si>
  <si>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</si>
  <si>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</si>
  <si>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</si>
  <si>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</si>
  <si>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</si>
  <si>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</si>
  <si>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</si>
  <si>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</si>
  <si>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</si>
  <si>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</si>
  <si>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</si>
  <si>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</si>
  <si>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</si>
  <si>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</si>
  <si>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</si>
  <si>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</si>
  <si>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</si>
  <si>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</si>
  <si>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</si>
  <si>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</si>
  <si>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</si>
  <si>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</si>
  <si>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</si>
  <si>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</si>
  <si>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</si>
  <si>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</si>
  <si>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</si>
  <si>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</si>
  <si>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</si>
  <si>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</si>
  <si>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</si>
  <si>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</si>
  <si>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</si>
  <si>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</si>
  <si>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</si>
  <si>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</si>
  <si>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</si>
  <si>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</si>
  <si>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</si>
  <si>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</si>
  <si>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</si>
  <si>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</si>
  <si>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</si>
  <si>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</si>
  <si>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</si>
  <si>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</si>
  <si>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</si>
  <si>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</si>
  <si>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</si>
  <si>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</si>
  <si>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</si>
  <si>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</si>
  <si>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</si>
  <si>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</si>
  <si>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</si>
  <si>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</si>
  <si>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</si>
  <si>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</si>
  <si>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</si>
  <si>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</si>
  <si>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</si>
  <si>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</si>
  <si>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</si>
  <si>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</si>
  <si>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</si>
  <si>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</si>
  <si>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</si>
  <si>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</si>
  <si>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</si>
  <si>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</si>
  <si>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</si>
  <si>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</si>
  <si>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</si>
  <si>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</si>
  <si>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</si>
  <si>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</si>
  <si>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</si>
  <si>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</si>
  <si>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</si>
  <si>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</si>
  <si>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</si>
  <si>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</si>
  <si>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</si>
  <si>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</si>
  <si>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</si>
  <si>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</si>
  <si>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</si>
  <si>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</si>
  <si>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</si>
  <si>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</si>
  <si>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</si>
  <si>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</si>
  <si>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</si>
  <si>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</si>
  <si>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</si>
  <si>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</si>
  <si>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</si>
  <si>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</si>
  <si>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</si>
  <si>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</si>
  <si>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</si>
  <si>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</si>
  <si>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</si>
  <si>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</si>
  <si>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</si>
  <si>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</si>
  <si>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</si>
  <si>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</si>
  <si>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</si>
  <si>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</si>
  <si>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</si>
  <si>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</si>
  <si>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</si>
  <si>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</si>
  <si>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</si>
  <si>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</si>
  <si>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</si>
  <si>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</si>
  <si>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</si>
  <si>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</si>
  <si>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</si>
  <si>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</si>
  <si>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</si>
  <si>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</si>
  <si>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</si>
  <si>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</si>
  <si>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</si>
  <si>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</si>
  <si>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</si>
  <si>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</si>
  <si>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</si>
  <si>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</si>
  <si>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</si>
  <si>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</si>
  <si>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</si>
  <si>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</si>
  <si>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</si>
  <si>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</si>
  <si>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</si>
  <si>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</si>
  <si>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</si>
  <si>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</si>
  <si>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</si>
  <si>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</si>
  <si>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</si>
  <si>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</si>
  <si>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</si>
  <si>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</si>
  <si>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</si>
  <si>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</si>
  <si>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</si>
  <si>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</si>
  <si>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</si>
  <si>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</si>
  <si>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</si>
  <si>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</si>
  <si>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</si>
  <si>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</si>
  <si>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</si>
  <si>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</si>
  <si>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</si>
  <si>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</si>
  <si>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</si>
  <si>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</si>
  <si>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</si>
  <si>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</si>
  <si>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</si>
  <si>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</si>
  <si>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</si>
  <si>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</si>
  <si>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</si>
  <si>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</si>
  <si>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</si>
  <si>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</si>
  <si>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</si>
  <si>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</si>
  <si>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</si>
  <si>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</si>
  <si>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</si>
  <si>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</si>
  <si>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</si>
  <si>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</si>
  <si>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</si>
  <si>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</si>
  <si>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</si>
  <si>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</si>
  <si>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</si>
  <si>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</si>
  <si>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</si>
  <si>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</si>
  <si>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</si>
  <si>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</si>
  <si>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</si>
  <si>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</si>
  <si>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</si>
  <si>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</si>
  <si>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</si>
  <si>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</si>
  <si>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</si>
  <si>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</si>
  <si>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</si>
  <si>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</si>
  <si>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</si>
  <si>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</si>
  <si>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</si>
  <si>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</si>
  <si>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</si>
  <si>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</si>
  <si>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</si>
  <si>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</si>
  <si>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</si>
  <si>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</si>
  <si>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</si>
  <si>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</si>
  <si>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</si>
  <si>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</si>
  <si>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</si>
  <si>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</si>
  <si>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</si>
  <si>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</si>
  <si>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</si>
  <si>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</si>
  <si>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</si>
  <si>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</si>
  <si>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</si>
  <si>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</si>
  <si>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</si>
  <si>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</si>
  <si>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</si>
  <si>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</si>
  <si>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</si>
  <si>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</si>
  <si>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</si>
  <si>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</si>
  <si>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</si>
  <si>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</si>
  <si>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</si>
  <si>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</si>
  <si>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</si>
  <si>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</si>
  <si>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</si>
  <si>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</si>
  <si>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</si>
  <si>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</si>
  <si>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</si>
  <si>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</si>
  <si>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</si>
  <si>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</si>
  <si>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</si>
  <si>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</si>
  <si>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</si>
  <si>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</si>
  <si>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</si>
  <si>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</si>
  <si>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</si>
  <si>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</si>
  <si>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</si>
  <si>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</si>
  <si>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</si>
  <si>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</si>
  <si>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</si>
  <si>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</si>
  <si>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</si>
  <si>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</si>
  <si>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</si>
  <si>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</si>
  <si>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</si>
  <si>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</si>
  <si>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</si>
  <si>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</si>
  <si>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</si>
  <si>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</si>
  <si>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</si>
  <si>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</si>
  <si>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</si>
  <si>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</si>
  <si>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</si>
  <si>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</si>
  <si>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</si>
  <si>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</si>
  <si>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</si>
  <si>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</si>
  <si>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</si>
  <si>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</si>
  <si>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</si>
  <si>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</si>
  <si>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</si>
  <si>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</si>
  <si>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</si>
  <si>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</si>
  <si>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</si>
  <si>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</si>
  <si>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</si>
  <si>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</si>
  <si>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</si>
  <si>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</si>
  <si>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</si>
  <si>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</si>
  <si>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</si>
  <si>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</si>
  <si>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</si>
  <si>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</si>
  <si>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</si>
  <si>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</si>
  <si>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</si>
  <si>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</si>
  <si>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</si>
  <si>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</si>
  <si>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</si>
  <si>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</si>
  <si>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</si>
  <si>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</si>
  <si>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</si>
  <si>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</si>
  <si>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</si>
  <si>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</si>
  <si>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</si>
  <si>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</si>
  <si>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</si>
  <si>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</si>
  <si>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</si>
  <si>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</si>
  <si>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</si>
  <si>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</si>
  <si>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</si>
  <si>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</si>
  <si>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</si>
  <si>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</si>
  <si>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</si>
  <si>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</si>
  <si>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</si>
  <si>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</si>
  <si>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</si>
  <si>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</si>
  <si>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</si>
  <si>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</si>
  <si>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</si>
  <si>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</si>
  <si>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</si>
  <si>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</si>
  <si>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</si>
  <si>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</si>
  <si>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</si>
  <si>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</si>
  <si>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</si>
  <si>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</si>
  <si>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</si>
  <si>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</si>
  <si>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</si>
  <si>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</si>
  <si>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</si>
  <si>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</si>
  <si>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</si>
  <si>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</si>
  <si>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</si>
  <si>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</si>
  <si>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</si>
  <si>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</si>
  <si>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</si>
  <si>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</si>
  <si>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</si>
  <si>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</si>
  <si>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</si>
  <si>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</si>
  <si>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</si>
  <si>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</si>
  <si>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</si>
  <si>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</si>
  <si>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</si>
  <si>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</si>
  <si>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</si>
  <si>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</si>
  <si>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</si>
  <si>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</si>
  <si>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</si>
  <si>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</si>
  <si>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</si>
  <si>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</si>
  <si>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</si>
  <si>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</si>
  <si>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</si>
  <si>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</si>
  <si>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</si>
  <si>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</si>
  <si>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</si>
  <si>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</si>
  <si>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</si>
  <si>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</si>
  <si>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</si>
  <si>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</si>
  <si>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</si>
  <si>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</si>
  <si>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</si>
  <si>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</si>
  <si>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</si>
  <si>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</si>
  <si>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</si>
  <si>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</si>
  <si>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</si>
  <si>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</si>
  <si>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</si>
  <si>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</si>
  <si>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</si>
  <si>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</si>
  <si>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</si>
  <si>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</si>
  <si>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</si>
  <si>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</si>
  <si>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</si>
  <si>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</si>
  <si>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</si>
  <si>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</si>
  <si>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</si>
  <si>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</si>
  <si>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</si>
  <si>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</si>
  <si>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</si>
  <si>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</si>
  <si>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</si>
  <si>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</si>
  <si>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</si>
  <si>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</si>
  <si>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</si>
  <si>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</si>
  <si>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</si>
  <si>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</si>
  <si>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</si>
  <si>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</si>
  <si>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</si>
  <si>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</si>
  <si>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</si>
  <si>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</si>
  <si>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</si>
  <si>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</si>
  <si>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</si>
  <si>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</si>
  <si>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</si>
  <si>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</si>
  <si>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</si>
  <si>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</si>
  <si>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</si>
  <si>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</si>
  <si>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</si>
  <si>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</si>
  <si>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</si>
  <si>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</si>
  <si>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</si>
  <si>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</si>
  <si>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</si>
  <si>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</si>
  <si>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</si>
  <si>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</si>
  <si>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</si>
  <si>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</si>
  <si>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</si>
  <si>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</si>
  <si>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</si>
  <si>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</si>
  <si>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</si>
  <si>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</si>
  <si>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</si>
  <si>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</si>
  <si>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</si>
  <si>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</si>
  <si>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</si>
  <si>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</si>
  <si>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</si>
  <si>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</si>
  <si>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</si>
  <si>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</si>
  <si>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</si>
  <si>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</si>
  <si>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</si>
  <si>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</si>
  <si>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</si>
  <si>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</si>
  <si>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</si>
  <si>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</si>
  <si>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</si>
  <si>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</si>
  <si>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</si>
  <si>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</si>
  <si>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</si>
  <si>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</si>
  <si>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</si>
  <si>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</si>
  <si>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</si>
  <si>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</si>
  <si>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</si>
  <si>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</si>
  <si>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</si>
  <si>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</si>
  <si>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</si>
  <si>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</si>
  <si>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</si>
  <si>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</si>
  <si>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</si>
  <si>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</si>
  <si>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</si>
  <si>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</si>
  <si>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</si>
  <si>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</si>
  <si>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</si>
  <si>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</si>
  <si>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</si>
  <si>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</si>
  <si>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</si>
  <si>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</si>
  <si>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</si>
  <si>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</si>
  <si>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</si>
  <si>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</si>
  <si>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</si>
  <si>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</si>
  <si>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</si>
  <si>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</si>
  <si>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</si>
  <si>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</si>
  <si>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</si>
  <si>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</si>
  <si>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</si>
  <si>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</si>
  <si>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</si>
  <si>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</si>
  <si>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</si>
  <si>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</si>
  <si>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</si>
  <si>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</si>
  <si>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</si>
  <si>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</si>
  <si>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</si>
  <si>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</si>
  <si>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</si>
  <si>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</si>
  <si>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</si>
  <si>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</si>
  <si>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</si>
  <si>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</si>
  <si>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</si>
  <si>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</si>
  <si>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</si>
  <si>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</si>
  <si>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</si>
  <si>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</si>
  <si>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</si>
  <si>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</si>
  <si>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</si>
  <si>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</si>
  <si>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</si>
  <si>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</si>
  <si>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</si>
  <si>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</si>
  <si>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</si>
  <si>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</si>
  <si>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</si>
  <si>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</si>
  <si>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</si>
  <si>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</si>
  <si>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</si>
  <si>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</si>
  <si>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</si>
  <si>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</si>
  <si>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</si>
  <si>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</si>
  <si>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</si>
  <si>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</si>
  <si>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</si>
  <si>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</si>
  <si>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</si>
  <si>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</si>
  <si>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</si>
  <si>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</si>
  <si>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</si>
  <si>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</si>
  <si>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</si>
  <si>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</si>
  <si>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</si>
  <si>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</si>
  <si>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</si>
  <si>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</si>
  <si>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</si>
  <si>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</si>
  <si>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</si>
  <si>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</si>
  <si>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</si>
  <si>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</si>
  <si>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</si>
  <si>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</si>
  <si>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</si>
  <si>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</si>
  <si>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</si>
  <si>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</si>
  <si>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</si>
  <si>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</si>
  <si>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</si>
  <si>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</si>
  <si>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</si>
  <si>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</si>
  <si>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</si>
  <si>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</si>
  <si>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</si>
  <si>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</si>
  <si>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</si>
  <si>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</si>
  <si>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</si>
  <si>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</si>
  <si>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</si>
  <si>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</si>
  <si>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</si>
  <si>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</si>
  <si>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</si>
  <si>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</si>
  <si>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</si>
  <si>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</si>
  <si>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</si>
  <si>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</si>
  <si>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</si>
  <si>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</si>
  <si>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</si>
  <si>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</si>
  <si>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</si>
  <si>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</si>
  <si>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</si>
  <si>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</si>
  <si>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</si>
  <si>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</si>
  <si>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</si>
  <si>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</si>
  <si>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</si>
  <si>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</si>
  <si>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</si>
  <si>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</si>
  <si>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</si>
  <si>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</si>
  <si>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</si>
  <si>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</si>
  <si>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</si>
  <si>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</si>
  <si>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</si>
  <si>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</si>
  <si>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</si>
  <si>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</si>
  <si>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</si>
  <si>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</si>
  <si>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</si>
  <si>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</si>
  <si>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</si>
  <si>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</si>
  <si>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</si>
  <si>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</si>
  <si>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</si>
  <si>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</si>
  <si>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</si>
  <si>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</si>
  <si>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</si>
  <si>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</si>
  <si>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</si>
  <si>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</si>
  <si>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</si>
  <si>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</si>
  <si>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</si>
  <si>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</si>
  <si>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</si>
  <si>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</si>
  <si>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</si>
  <si>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</si>
  <si>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</si>
  <si>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</si>
  <si>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</si>
  <si>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</si>
  <si>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</si>
  <si>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</si>
  <si>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</si>
  <si>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</si>
  <si>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</si>
  <si>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</si>
  <si>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</si>
  <si>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</si>
  <si>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</si>
  <si>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</si>
  <si>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</si>
  <si>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</si>
  <si>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</si>
  <si>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</si>
  <si>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</si>
  <si>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</si>
  <si>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</si>
  <si>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</si>
  <si>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</si>
  <si>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</si>
  <si>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</si>
  <si>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</si>
  <si>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</si>
  <si>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</si>
  <si>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</si>
  <si>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</si>
  <si>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</si>
  <si>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</si>
  <si>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</si>
  <si>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</si>
  <si>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</si>
  <si>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</si>
  <si>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</si>
  <si>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</si>
  <si>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</si>
  <si>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</si>
  <si>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</si>
  <si>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</si>
  <si>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</si>
  <si>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</si>
  <si>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</si>
  <si>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</si>
  <si>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</si>
  <si>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</si>
  <si>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</si>
  <si>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</si>
  <si>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</si>
  <si>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</si>
  <si>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</si>
  <si>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</si>
  <si>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</si>
  <si>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</si>
  <si>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</si>
  <si>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</si>
  <si>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</si>
  <si>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</si>
  <si>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</si>
  <si>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</si>
  <si>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</si>
  <si>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</si>
  <si>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</si>
  <si>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</si>
  <si>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</si>
  <si>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</si>
  <si>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</si>
  <si>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</si>
  <si>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</si>
  <si>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</si>
  <si>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</si>
  <si>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</si>
  <si>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</si>
  <si>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</si>
  <si>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</si>
  <si>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</si>
  <si>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</si>
  <si>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</si>
  <si>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</si>
  <si>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</si>
  <si>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</si>
  <si>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</si>
  <si>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</si>
  <si>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</si>
  <si>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</si>
  <si>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</si>
  <si>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</si>
  <si>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</si>
  <si>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</si>
  <si>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</si>
  <si>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</si>
  <si>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</si>
  <si>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</si>
  <si>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</si>
  <si>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</si>
  <si>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</si>
  <si>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</si>
  <si>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</si>
  <si>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</si>
  <si>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</si>
  <si>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</si>
  <si>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</si>
  <si>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</si>
  <si>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</si>
  <si>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</si>
  <si>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</si>
  <si>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</si>
  <si>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</si>
  <si>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</si>
  <si>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</si>
  <si>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</si>
  <si>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</si>
  <si>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</si>
  <si>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</si>
  <si>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</si>
  <si>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</si>
  <si>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</si>
  <si>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</si>
  <si>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</si>
  <si>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</si>
  <si>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</si>
  <si>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</si>
  <si>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</si>
  <si>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</si>
  <si>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</si>
  <si>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</si>
  <si>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</si>
  <si>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</si>
  <si>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</si>
  <si>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</si>
  <si>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</si>
  <si>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</si>
  <si>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</si>
  <si>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</si>
  <si>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</si>
  <si>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</si>
  <si>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</si>
  <si>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</si>
  <si>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</si>
  <si>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</si>
  <si>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</si>
  <si>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</si>
  <si>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</si>
  <si>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</si>
  <si>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</si>
  <si>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</si>
  <si>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</si>
  <si>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</si>
  <si>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</si>
  <si>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</si>
  <si>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</si>
  <si>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</si>
  <si>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</si>
  <si>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</si>
  <si>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</si>
  <si>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</si>
  <si>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</si>
  <si>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</si>
  <si>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</si>
  <si>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</si>
  <si>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</si>
  <si>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</si>
  <si>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</si>
  <si>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</si>
  <si>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</si>
  <si>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</si>
  <si>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</si>
  <si>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</si>
  <si>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</si>
  <si>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</si>
  <si>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</si>
  <si>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</si>
  <si>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</si>
  <si>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</si>
  <si>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</si>
  <si>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</si>
  <si>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</si>
  <si>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</si>
  <si>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</si>
  <si>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</si>
  <si>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</si>
  <si>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</si>
  <si>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</si>
  <si>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</si>
  <si>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</si>
  <si>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</si>
  <si>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</si>
  <si>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</si>
  <si>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</si>
  <si>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</si>
  <si>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</si>
  <si>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</si>
  <si>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</si>
  <si>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</si>
  <si>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</si>
  <si>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</si>
  <si>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</si>
  <si>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</si>
  <si>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</si>
  <si>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</si>
  <si>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</si>
  <si>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</si>
  <si>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</si>
  <si>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</si>
  <si>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</si>
  <si>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</si>
  <si>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</si>
  <si>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</si>
  <si>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</si>
  <si>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</si>
  <si>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</si>
  <si>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</si>
  <si>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</si>
  <si>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</si>
  <si>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</si>
  <si>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</si>
  <si>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</si>
  <si>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</si>
  <si>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</si>
  <si>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</si>
  <si>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</si>
  <si>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</si>
  <si>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</si>
  <si>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</si>
  <si>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</si>
  <si>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</si>
  <si>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</si>
  <si>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</si>
  <si>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</si>
  <si>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</si>
  <si>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</si>
  <si>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</si>
  <si>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</si>
  <si>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</si>
  <si>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</si>
  <si>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</si>
  <si>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</si>
  <si>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</si>
  <si>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</si>
  <si>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</si>
  <si>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</si>
  <si>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</si>
  <si>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</si>
  <si>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</si>
  <si>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</si>
  <si>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</si>
  <si>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</si>
  <si>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</si>
  <si>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</si>
  <si>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</si>
  <si>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</si>
  <si>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</si>
  <si>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</si>
  <si>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</si>
  <si>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</si>
  <si>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</si>
  <si>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</si>
  <si>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</si>
  <si>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</si>
  <si>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</si>
  <si>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</si>
  <si>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</si>
  <si>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</si>
  <si>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</si>
  <si>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</si>
  <si>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</si>
  <si>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</si>
  <si>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</si>
  <si>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</si>
  <si>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</si>
  <si>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</si>
  <si>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</si>
  <si>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</si>
  <si>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</si>
  <si>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</si>
  <si>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</si>
  <si>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</si>
  <si>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</si>
  <si>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</si>
  <si>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</si>
  <si>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</si>
  <si>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</si>
  <si>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</si>
  <si>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</si>
  <si>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</si>
  <si>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</si>
  <si>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</si>
  <si>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</si>
  <si>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</si>
  <si>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</si>
  <si>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</si>
  <si>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</si>
  <si>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</si>
  <si>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</si>
  <si>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</si>
  <si>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</si>
  <si>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</si>
  <si>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</si>
  <si>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</si>
  <si>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</si>
  <si>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</si>
  <si>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</si>
  <si>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</si>
  <si>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</si>
  <si>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</si>
  <si>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</si>
  <si>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</si>
  <si>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</si>
  <si>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</si>
  <si>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</si>
  <si>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</si>
  <si>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</si>
  <si>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</si>
  <si>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</si>
  <si>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</si>
  <si>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</si>
  <si>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</si>
  <si>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</si>
  <si>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</si>
  <si>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</si>
  <si>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</si>
  <si>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</si>
  <si>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</si>
  <si>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</si>
  <si>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</si>
  <si>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</si>
  <si>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</si>
  <si>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</si>
  <si>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</si>
  <si>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</si>
  <si>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</si>
  <si>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</si>
  <si>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</si>
  <si>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</si>
  <si>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</si>
  <si>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</si>
  <si>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</si>
  <si>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</si>
  <si>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</si>
  <si>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</si>
  <si>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</si>
  <si>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</si>
  <si>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</si>
  <si>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</si>
  <si>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</si>
  <si>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</si>
  <si>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</si>
  <si>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</si>
  <si>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</si>
  <si>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</si>
  <si>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</si>
  <si>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</si>
  <si>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</si>
  <si>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</si>
  <si>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</si>
  <si>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</si>
  <si>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</si>
  <si>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</si>
  <si>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</si>
  <si>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</si>
  <si>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</si>
  <si>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</si>
  <si>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</si>
  <si>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</si>
  <si>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</si>
  <si>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</si>
  <si>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</si>
  <si>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</si>
  <si>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</si>
  <si>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</si>
  <si>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</si>
  <si>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</si>
  <si>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</si>
  <si>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</si>
  <si>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</si>
  <si>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</si>
  <si>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</si>
  <si>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</si>
  <si>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</si>
  <si>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</si>
  <si>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</si>
  <si>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</si>
  <si>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</si>
  <si>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</si>
  <si>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</si>
  <si>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</si>
  <si>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</si>
  <si>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</si>
  <si>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</si>
  <si>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</si>
  <si>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</si>
  <si>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</si>
  <si>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</si>
  <si>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</si>
  <si>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</si>
  <si>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</si>
  <si>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</si>
  <si>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</si>
  <si>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</si>
  <si>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</si>
  <si>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</si>
  <si>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</si>
  <si>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</si>
  <si>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</si>
  <si>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</si>
  <si>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</si>
  <si>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</si>
  <si>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</si>
  <si>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</si>
  <si>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</si>
  <si>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</si>
  <si>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</si>
  <si>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</si>
  <si>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</si>
  <si>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</si>
  <si>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</si>
  <si>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</si>
  <si>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</si>
  <si>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</si>
  <si>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</si>
  <si>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</si>
  <si>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</si>
  <si>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</si>
  <si>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</si>
  <si>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</si>
  <si>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</si>
  <si>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</si>
  <si>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</si>
  <si>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</si>
  <si>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</si>
  <si>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</si>
  <si>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</si>
  <si>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</si>
  <si>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</si>
  <si>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</si>
  <si>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</si>
  <si>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</si>
  <si>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</si>
  <si>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</si>
  <si>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</si>
  <si>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</si>
  <si>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</si>
  <si>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</si>
  <si>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</si>
  <si>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</si>
  <si>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</si>
  <si>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</si>
  <si>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</si>
  <si>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</si>
  <si>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</si>
  <si>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</si>
  <si>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</si>
  <si>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</si>
  <si>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</si>
  <si>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</si>
  <si>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</si>
  <si>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</si>
  <si>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</si>
  <si>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</si>
  <si>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</si>
  <si>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</si>
  <si>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</si>
  <si>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</si>
  <si>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</si>
  <si>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</si>
  <si>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</si>
  <si>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</si>
  <si>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</si>
  <si>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</si>
  <si>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</si>
  <si>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</si>
  <si>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</si>
  <si>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</si>
  <si>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</si>
  <si>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</si>
  <si>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</si>
  <si>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</si>
  <si>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</si>
  <si>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</si>
  <si>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</si>
  <si>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</si>
  <si>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</si>
  <si>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</si>
  <si>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</si>
  <si>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</si>
  <si>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</si>
  <si>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</si>
  <si>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</si>
  <si>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</si>
  <si>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</si>
  <si>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</si>
  <si>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</si>
  <si>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</si>
  <si>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</si>
  <si>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</si>
  <si>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</si>
  <si>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</si>
  <si>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</si>
  <si>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</si>
  <si>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</si>
  <si>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</si>
  <si>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</si>
  <si>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</si>
  <si>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</si>
  <si>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</si>
  <si>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</si>
  <si>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</si>
  <si>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</si>
  <si>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</si>
  <si>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</si>
  <si>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</si>
  <si>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</si>
  <si>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</si>
  <si>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</si>
  <si>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</si>
  <si>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</si>
  <si>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</si>
  <si>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</si>
  <si>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</si>
  <si>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</si>
  <si>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</si>
  <si>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</si>
  <si>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</si>
  <si>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</si>
  <si>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</si>
  <si>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</si>
  <si>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</si>
  <si>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</si>
  <si>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</si>
  <si>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</si>
  <si>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</si>
  <si>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</si>
  <si>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</si>
  <si>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</si>
  <si>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</si>
  <si>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</si>
  <si>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</si>
  <si>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</si>
  <si>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</si>
  <si>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</si>
  <si>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</si>
  <si>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</si>
  <si>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</si>
  <si>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</si>
  <si>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</si>
  <si>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</si>
  <si>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</si>
  <si>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</si>
  <si>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</si>
  <si>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</si>
  <si>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</si>
  <si>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</si>
  <si>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</si>
  <si>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</si>
  <si>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</si>
  <si>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</si>
  <si>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</si>
  <si>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</si>
  <si>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</si>
  <si>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</si>
  <si>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</si>
  <si>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</si>
  <si>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</si>
  <si>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</si>
  <si>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</si>
  <si>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</si>
  <si>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</si>
  <si>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</si>
  <si>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</si>
  <si>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</si>
  <si>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</si>
  <si>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</si>
  <si>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</si>
  <si>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</si>
  <si>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</si>
  <si>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</si>
  <si>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</si>
  <si>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</si>
  <si>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</si>
  <si>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</si>
  <si>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</si>
  <si>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</si>
  <si>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</si>
  <si>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</si>
  <si>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</si>
  <si>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</si>
  <si>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</si>
  <si>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</si>
  <si>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</si>
  <si>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</si>
  <si>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</si>
  <si>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</si>
  <si>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</si>
  <si>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</si>
  <si>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</si>
  <si>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</si>
  <si>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</si>
  <si>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</si>
  <si>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</si>
  <si>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</si>
  <si>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</si>
  <si>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</si>
  <si>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</si>
  <si>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</si>
  <si>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</si>
  <si>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</si>
  <si>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</si>
  <si>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</si>
  <si>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</si>
  <si>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</si>
  <si>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</si>
  <si>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</si>
  <si>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</si>
  <si>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</si>
  <si>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</si>
  <si>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</si>
  <si>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</si>
  <si>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</si>
  <si>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</si>
  <si>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</si>
  <si>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</si>
  <si>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</si>
  <si>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</si>
  <si>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</si>
  <si>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</si>
  <si>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</si>
  <si>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</si>
  <si>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</si>
  <si>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</si>
  <si>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</si>
  <si>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</si>
  <si>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</si>
  <si>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</si>
  <si>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</si>
  <si>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</si>
  <si>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</si>
  <si>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</si>
  <si>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</si>
  <si>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</si>
  <si>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</si>
  <si>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</si>
  <si>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</si>
  <si>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</si>
  <si>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</si>
  <si>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</si>
  <si>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</si>
  <si>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</si>
  <si>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</si>
  <si>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</si>
  <si>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</si>
  <si>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</si>
  <si>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</si>
  <si>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</si>
  <si>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</si>
  <si>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</si>
  <si>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</si>
  <si>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</si>
  <si>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</si>
  <si>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</si>
  <si>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</si>
  <si>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</si>
  <si>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</si>
  <si>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</si>
  <si>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</si>
  <si>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</si>
  <si>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</si>
  <si>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</si>
  <si>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</si>
  <si>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</si>
  <si>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</si>
  <si>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</si>
  <si>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</si>
  <si>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</si>
  <si>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</si>
  <si>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</si>
  <si>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</si>
  <si>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</si>
  <si>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</si>
  <si>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</si>
  <si>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</si>
  <si>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</si>
  <si>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</si>
  <si>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</si>
  <si>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</si>
  <si>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</si>
  <si>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</si>
  <si>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</si>
  <si>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</si>
  <si>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</si>
  <si>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</si>
  <si>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</si>
  <si>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</si>
  <si>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</si>
  <si>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</si>
  <si>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</si>
  <si>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</si>
  <si>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</si>
  <si>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</si>
  <si>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</si>
  <si>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</si>
  <si>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</si>
  <si>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</si>
  <si>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</si>
  <si>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</si>
  <si>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</si>
  <si>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</si>
  <si>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</si>
  <si>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</si>
  <si>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</si>
  <si>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</si>
  <si>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</si>
  <si>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</si>
  <si>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</si>
  <si>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</si>
  <si>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</si>
  <si>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</si>
  <si>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</si>
  <si>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</si>
  <si>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</si>
  <si>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</si>
  <si>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</si>
  <si>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</si>
  <si>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</si>
  <si>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</si>
  <si>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</si>
  <si>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</si>
  <si>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</si>
  <si>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</si>
  <si>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</si>
  <si>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</si>
  <si>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</si>
  <si>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</si>
  <si>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</si>
  <si>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</si>
  <si>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</si>
  <si>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</si>
  <si>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</si>
  <si>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</si>
  <si>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</si>
  <si>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</si>
  <si>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</si>
  <si>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</si>
  <si>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</si>
  <si>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</si>
  <si>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</si>
  <si>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</si>
  <si>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</si>
  <si>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</si>
  <si>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</si>
  <si>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</si>
  <si>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</si>
  <si>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</si>
  <si>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</si>
  <si>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</si>
  <si>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</si>
  <si>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</si>
  <si>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</si>
  <si>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</si>
  <si>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</si>
  <si>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</si>
  <si>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</si>
  <si>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</si>
  <si>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</si>
  <si>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</si>
  <si>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</si>
  <si>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</si>
  <si>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</si>
  <si>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</si>
  <si>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</si>
  <si>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</si>
  <si>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</si>
  <si>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</si>
  <si>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</si>
  <si>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</si>
  <si>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</si>
  <si>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</si>
  <si>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</si>
  <si>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</si>
  <si>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</si>
  <si>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</si>
  <si>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</si>
  <si>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</si>
  <si>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</si>
  <si>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</si>
  <si>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</si>
  <si>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</si>
  <si>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</si>
  <si>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</si>
  <si>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</si>
  <si>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</si>
  <si>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</si>
  <si>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</si>
  <si>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</si>
  <si>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</si>
  <si>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</si>
  <si>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</si>
  <si>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</si>
  <si>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</si>
  <si>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</si>
  <si>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</si>
  <si>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</si>
  <si>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</si>
  <si>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</si>
  <si>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</si>
  <si>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</si>
  <si>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</si>
  <si>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</si>
  <si>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</si>
  <si>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</si>
  <si>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</si>
  <si>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</si>
  <si>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</si>
  <si>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</si>
  <si>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</si>
  <si>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</si>
  <si>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</si>
  <si>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</si>
  <si>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</si>
  <si>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</si>
  <si>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</si>
  <si>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</si>
  <si>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</si>
  <si>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</si>
  <si>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</si>
  <si>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</si>
  <si>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</si>
  <si>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</si>
  <si>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</si>
  <si>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</si>
  <si>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</si>
  <si>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</si>
  <si>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</si>
  <si>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</si>
  <si>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</si>
  <si>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</si>
  <si>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</si>
  <si>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</si>
  <si>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</si>
  <si>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</si>
  <si>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</si>
  <si>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</si>
  <si>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</si>
  <si>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</si>
  <si>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</si>
  <si>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</si>
  <si>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</si>
  <si>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</si>
  <si>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</si>
  <si>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</si>
  <si>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</si>
  <si>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</si>
  <si>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</si>
  <si>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</si>
  <si>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</si>
  <si>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</si>
  <si>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</si>
  <si>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</si>
  <si>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</si>
  <si>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</si>
  <si>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</si>
  <si>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</si>
  <si>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</si>
  <si>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</si>
  <si>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</si>
  <si>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</si>
  <si>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</si>
  <si>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</si>
  <si>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</si>
  <si>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</si>
  <si>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</si>
  <si>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</si>
  <si>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</si>
  <si>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</si>
  <si>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</si>
  <si>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</si>
  <si>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</si>
  <si>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</si>
  <si>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</si>
  <si>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</si>
  <si>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</si>
  <si>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</si>
  <si>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</si>
  <si>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</si>
  <si>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</si>
  <si>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</si>
  <si>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</si>
  <si>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</si>
  <si>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</si>
  <si>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</si>
  <si>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</si>
  <si>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</si>
  <si>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</si>
  <si>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</si>
  <si>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</si>
  <si>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</si>
  <si>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</si>
  <si>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</si>
  <si>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</si>
  <si>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</si>
  <si>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</si>
  <si>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</si>
  <si>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</si>
  <si>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</si>
  <si>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</si>
  <si>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</si>
  <si>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</si>
  <si>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</si>
  <si>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</si>
  <si>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</si>
  <si>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</si>
  <si>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</si>
  <si>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</si>
  <si>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</si>
  <si>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</si>
  <si>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</si>
  <si>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</si>
  <si>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</si>
  <si>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</si>
  <si>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</si>
  <si>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</si>
  <si>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</si>
  <si>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</si>
  <si>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</si>
  <si>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</si>
  <si>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</si>
  <si>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</si>
  <si>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</si>
  <si>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</si>
  <si>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</si>
  <si>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</si>
  <si>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</si>
  <si>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</si>
  <si>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</si>
  <si>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</si>
  <si>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</si>
  <si>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</si>
  <si>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</si>
  <si>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</si>
  <si>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</si>
  <si>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</si>
  <si>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</si>
  <si>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</si>
  <si>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</si>
  <si>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</si>
  <si>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</si>
  <si>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</si>
  <si>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</si>
  <si>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</si>
  <si>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</si>
  <si>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</si>
  <si>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</si>
  <si>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</si>
  <si>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</si>
  <si>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</si>
  <si>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</si>
  <si>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</si>
  <si>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</si>
  <si>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</si>
  <si>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</si>
  <si>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</si>
  <si>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</si>
  <si>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</si>
  <si>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</si>
  <si>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</si>
  <si>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</si>
  <si>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</si>
  <si>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</si>
  <si>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</si>
  <si>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</si>
  <si>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</si>
  <si>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</si>
  <si>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</si>
  <si>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</si>
  <si>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</si>
  <si>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</si>
  <si>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</si>
  <si>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</si>
  <si>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</si>
  <si>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</si>
  <si>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</si>
  <si>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</si>
  <si>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</si>
  <si>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</si>
  <si>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</si>
  <si>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</si>
  <si>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</si>
  <si>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</si>
  <si>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</si>
  <si>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</si>
  <si>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</si>
  <si>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</si>
  <si>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</si>
  <si>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</si>
  <si>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</si>
  <si>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</si>
  <si>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</si>
  <si>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</si>
  <si>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</si>
  <si>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</si>
  <si>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</si>
  <si>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</si>
  <si>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</si>
  <si>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</si>
  <si>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</si>
  <si>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</si>
  <si>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</si>
  <si>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</si>
  <si>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</si>
  <si>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</si>
  <si>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</si>
  <si>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</si>
  <si>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</si>
  <si>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</si>
  <si>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</si>
  <si>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</si>
  <si>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</si>
  <si>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</si>
  <si>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</si>
  <si>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</si>
  <si>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</si>
  <si>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</si>
  <si>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</si>
  <si>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</si>
  <si>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</si>
  <si>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</si>
  <si>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</si>
  <si>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</si>
  <si>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</si>
  <si>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</si>
  <si>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</si>
  <si>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</si>
  <si>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</si>
  <si>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</si>
  <si>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</si>
  <si>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</si>
  <si>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</si>
  <si>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</si>
  <si>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</si>
  <si>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</si>
  <si>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</si>
  <si>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</si>
  <si>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</si>
  <si>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</si>
  <si>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</si>
  <si>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</si>
  <si>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</si>
  <si>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</si>
  <si>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</si>
  <si>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</si>
  <si>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</si>
  <si>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</si>
  <si>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</si>
  <si>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</si>
  <si>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</si>
  <si>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</si>
  <si>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</si>
  <si>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</si>
  <si>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</si>
  <si>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</si>
  <si>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</si>
  <si>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</si>
  <si>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</si>
  <si>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</si>
  <si>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</si>
  <si>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</si>
  <si>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</si>
  <si>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</si>
  <si>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</si>
  <si>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</si>
  <si>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</si>
  <si>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</si>
  <si>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</si>
  <si>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</si>
  <si>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</si>
  <si>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</si>
  <si>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</si>
  <si>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</si>
  <si>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</si>
  <si>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</si>
  <si>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</si>
  <si>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</si>
  <si>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</si>
  <si>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</si>
  <si>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</si>
  <si>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</si>
  <si>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</si>
  <si>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</si>
  <si>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</si>
  <si>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</si>
  <si>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</si>
  <si>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</si>
  <si>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</si>
  <si>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</si>
  <si>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</si>
  <si>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</si>
  <si>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</si>
  <si>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</si>
  <si>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</si>
  <si>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</si>
  <si>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</si>
  <si>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</si>
  <si>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</si>
  <si>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</si>
  <si>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</si>
  <si>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</si>
  <si>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</si>
  <si>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</si>
  <si>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</si>
  <si>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</si>
  <si>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</si>
  <si>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</si>
  <si>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</si>
  <si>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</si>
  <si>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</si>
  <si>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</si>
  <si>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</si>
  <si>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</si>
  <si>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</si>
  <si>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</si>
  <si>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</si>
  <si>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</si>
  <si>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</si>
  <si>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</si>
  <si>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</si>
  <si>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</si>
  <si>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</si>
  <si>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</si>
  <si>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</si>
  <si>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</si>
  <si>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</si>
  <si>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</si>
  <si>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</si>
  <si>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</si>
  <si>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</si>
  <si>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</si>
  <si>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</si>
  <si>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</si>
  <si>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</si>
  <si>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</si>
  <si>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</si>
  <si>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</si>
  <si>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</si>
  <si>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</si>
  <si>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</si>
  <si>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</si>
  <si>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</si>
  <si>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</si>
  <si>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</si>
  <si>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</si>
  <si>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</si>
  <si>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</si>
  <si>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</si>
  <si>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</si>
  <si>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</si>
  <si>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</si>
  <si>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</si>
  <si>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</si>
  <si>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</si>
  <si>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</si>
  <si>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</si>
  <si>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</si>
  <si>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</si>
  <si>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</si>
  <si>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</si>
  <si>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</si>
  <si>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</si>
  <si>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</si>
  <si>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</si>
  <si>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</si>
  <si>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</si>
  <si>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</si>
  <si>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</si>
  <si>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</si>
  <si>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</si>
  <si>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</si>
  <si>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</si>
  <si>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</si>
  <si>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</si>
  <si>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</si>
  <si>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</si>
  <si>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</si>
  <si>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</si>
  <si>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</si>
  <si>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</si>
  <si>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</si>
  <si>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</si>
  <si>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</si>
  <si>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</si>
  <si>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</si>
  <si>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</si>
  <si>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</si>
  <si>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</si>
  <si>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</si>
  <si>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</si>
  <si>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</si>
  <si>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</si>
  <si>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</si>
  <si>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</si>
  <si>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</si>
  <si>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</si>
  <si>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</si>
  <si>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</si>
  <si>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</si>
  <si>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</si>
  <si>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</si>
  <si>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</si>
  <si>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</si>
  <si>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</si>
  <si>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</si>
  <si>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</si>
  <si>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</si>
  <si>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</si>
  <si>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</si>
  <si>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</si>
  <si>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</si>
  <si>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</si>
  <si>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</si>
  <si>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</si>
  <si>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</si>
  <si>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</si>
  <si>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</si>
  <si>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</si>
  <si>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</si>
  <si>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</si>
  <si>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</si>
  <si>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</si>
  <si>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</si>
  <si>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</si>
  <si>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</si>
  <si>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</si>
  <si>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</si>
  <si>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</si>
  <si>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</si>
  <si>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</si>
  <si>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</si>
  <si>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</si>
  <si>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</si>
  <si>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</si>
  <si>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</si>
  <si>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</si>
  <si>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</si>
  <si>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</si>
  <si>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</si>
  <si>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</si>
  <si>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</si>
  <si>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</si>
  <si>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</si>
  <si>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</si>
  <si>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</si>
  <si>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</si>
  <si>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</si>
  <si>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</si>
  <si>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</si>
  <si>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</si>
  <si>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</si>
  <si>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</si>
  <si>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</si>
  <si>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</si>
  <si>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</si>
  <si>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</si>
  <si>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</si>
  <si>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</si>
  <si>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</si>
  <si>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</si>
  <si>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</si>
  <si>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</si>
  <si>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</si>
  <si>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</si>
  <si>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</si>
  <si>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</si>
  <si>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</si>
  <si>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</si>
  <si>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</si>
  <si>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</si>
  <si>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</si>
  <si>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</si>
  <si>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</si>
  <si>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</si>
  <si>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</si>
  <si>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</si>
  <si>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</si>
  <si>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</si>
  <si>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</si>
  <si>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</si>
  <si>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</si>
  <si>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</si>
  <si>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</si>
  <si>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</si>
  <si>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</si>
  <si>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</si>
  <si>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</si>
  <si>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</si>
  <si>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</si>
  <si>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</si>
  <si>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</si>
  <si>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</si>
  <si>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</si>
  <si>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</si>
  <si>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</si>
  <si>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</si>
  <si>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</si>
  <si>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</si>
  <si>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</si>
  <si>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</si>
  <si>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</si>
  <si>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</si>
  <si>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</si>
  <si>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</si>
  <si>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</si>
  <si>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</si>
  <si>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</si>
  <si>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</si>
  <si>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</si>
  <si>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</si>
  <si>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</si>
  <si>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</si>
  <si>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</si>
  <si>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</si>
  <si>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</si>
  <si>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</si>
  <si>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</si>
  <si>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</si>
  <si>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</si>
  <si>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</si>
  <si>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</si>
  <si>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</si>
  <si>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</si>
  <si>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</si>
  <si>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</si>
  <si>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</si>
  <si>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</si>
  <si>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</si>
  <si>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</si>
  <si>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</si>
  <si>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</si>
  <si>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</si>
  <si>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</si>
  <si>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</si>
  <si>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</si>
  <si>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</si>
  <si>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</si>
  <si>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</si>
  <si>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</si>
  <si>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</si>
  <si>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</si>
  <si>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</si>
  <si>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</si>
  <si>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</si>
  <si>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</si>
  <si>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</si>
  <si>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</si>
  <si>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</si>
  <si>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</si>
  <si>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</si>
  <si>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</si>
  <si>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</si>
  <si>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</si>
  <si>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</si>
  <si>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</si>
  <si>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</si>
  <si>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</si>
  <si>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</si>
  <si>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</si>
  <si>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</si>
  <si>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</si>
  <si>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</si>
  <si>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</si>
  <si>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</si>
  <si>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</si>
  <si>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</si>
  <si>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</si>
  <si>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</si>
  <si>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</si>
  <si>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</si>
  <si>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</si>
  <si>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</si>
  <si>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</si>
  <si>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</si>
  <si>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</si>
  <si>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</si>
  <si>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</si>
  <si>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</si>
  <si>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</si>
  <si>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</si>
  <si>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</si>
  <si>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</si>
  <si>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</si>
  <si>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</si>
  <si>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</si>
  <si>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</si>
  <si>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</si>
  <si>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</si>
  <si>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</si>
  <si>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</si>
  <si>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</si>
  <si>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</si>
  <si>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</si>
  <si>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</si>
  <si>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</si>
  <si>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</si>
  <si>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</si>
  <si>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</si>
  <si>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</si>
  <si>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</si>
  <si>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</si>
  <si>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</si>
  <si>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</si>
  <si>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</si>
  <si>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</si>
  <si>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</si>
  <si>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</si>
  <si>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</si>
  <si>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</si>
  <si>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</si>
  <si>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</si>
  <si>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</si>
  <si>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</si>
  <si>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</si>
  <si>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</si>
  <si>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</si>
  <si>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</si>
  <si>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</si>
  <si>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</si>
  <si>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</si>
  <si>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</si>
  <si>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</si>
  <si>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</si>
  <si>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</si>
  <si>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</si>
  <si>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</si>
  <si>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</si>
  <si>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</si>
  <si>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</si>
  <si>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</si>
  <si>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</si>
  <si>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</si>
  <si>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</si>
  <si>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</si>
  <si>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</si>
  <si>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</si>
  <si>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</si>
  <si>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</si>
  <si>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</si>
  <si>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</si>
  <si>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</si>
  <si>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</si>
  <si>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</si>
  <si>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</si>
  <si>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</si>
  <si>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</si>
  <si>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</si>
  <si>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</si>
  <si>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</si>
  <si>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</si>
  <si>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</si>
  <si>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</si>
  <si>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</si>
  <si>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</si>
  <si>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</si>
  <si>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</si>
  <si>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</si>
  <si>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</si>
  <si>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</si>
  <si>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</si>
  <si>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</si>
  <si>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</si>
  <si>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</si>
  <si>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</si>
  <si>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</si>
  <si>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</si>
  <si>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</si>
  <si>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</si>
  <si>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</si>
  <si>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</si>
  <si>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</si>
  <si>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</si>
  <si>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</si>
  <si>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</si>
  <si>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</si>
  <si>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</si>
  <si>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</si>
  <si>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</si>
  <si>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</si>
  <si>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</si>
  <si>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</si>
  <si>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</si>
  <si>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</si>
  <si>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</si>
  <si>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</si>
  <si>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</si>
  <si>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</si>
  <si>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</si>
  <si>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</si>
  <si>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</si>
  <si>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</si>
  <si>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</si>
  <si>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</si>
  <si>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</si>
  <si>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</si>
  <si>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</si>
  <si>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</si>
  <si>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</si>
  <si>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</si>
  <si>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</si>
  <si>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</si>
  <si>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</si>
  <si>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</si>
  <si>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</si>
  <si>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</si>
  <si>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</si>
  <si>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</si>
  <si>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</si>
  <si>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</si>
  <si>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</si>
  <si>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</si>
  <si>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</si>
  <si>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</si>
  <si>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</si>
  <si>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</si>
  <si>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</si>
  <si>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</si>
  <si>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</si>
  <si>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</si>
  <si>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</si>
  <si>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</si>
  <si>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</si>
  <si>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</si>
  <si>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</si>
  <si>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</si>
  <si>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</si>
  <si>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</si>
  <si>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</si>
  <si>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</si>
  <si>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</si>
  <si>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</si>
  <si>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</si>
  <si>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</si>
  <si>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</si>
  <si>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</si>
  <si>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</si>
  <si>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</si>
  <si>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</si>
  <si>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</si>
  <si>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</si>
  <si>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</si>
  <si>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</si>
  <si>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</si>
  <si>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</si>
  <si>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</si>
  <si>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</si>
  <si>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</si>
  <si>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</si>
  <si>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</si>
  <si>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</si>
  <si>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</si>
  <si>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</si>
  <si>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</si>
  <si>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</si>
  <si>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</si>
  <si>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</si>
  <si>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</si>
  <si>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</si>
  <si>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</si>
  <si>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</si>
  <si>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</si>
  <si>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</si>
  <si>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</si>
  <si>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</si>
  <si>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</si>
  <si>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</si>
  <si>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</si>
  <si>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</si>
  <si>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</si>
  <si>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</si>
  <si>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</si>
  <si>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</si>
  <si>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</si>
  <si>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</si>
  <si>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</si>
  <si>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</si>
  <si>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</si>
  <si>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</si>
  <si>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</si>
  <si>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</si>
  <si>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</si>
  <si>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</si>
  <si>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</si>
  <si>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</si>
  <si>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</si>
  <si>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</si>
  <si>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</si>
  <si>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</si>
  <si>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</si>
  <si>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</si>
  <si>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</si>
  <si>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</si>
  <si>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</si>
  <si>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</si>
  <si>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</si>
  <si>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</si>
  <si>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</si>
  <si>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</si>
  <si>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</si>
  <si>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</si>
  <si>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</si>
  <si>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</si>
  <si>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</si>
  <si>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</si>
  <si>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</si>
  <si>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</si>
  <si>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</si>
  <si>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</si>
  <si>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</si>
  <si>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</si>
  <si>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</si>
  <si>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</si>
  <si>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</si>
  <si>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</si>
  <si>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</si>
  <si>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</si>
  <si>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</si>
  <si>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</si>
  <si>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</si>
  <si>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</si>
  <si>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</si>
  <si>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</si>
  <si>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</si>
  <si>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</si>
  <si>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</si>
  <si>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</si>
  <si>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</si>
  <si>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</si>
  <si>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</si>
  <si>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</si>
  <si>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</si>
  <si>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</si>
  <si>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</si>
  <si>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</si>
  <si>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</si>
  <si>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</si>
  <si>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</si>
  <si>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</si>
  <si>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</si>
  <si>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</si>
  <si>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</si>
  <si>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</si>
  <si>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</si>
  <si>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</si>
  <si>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</si>
  <si>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</si>
  <si>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</si>
  <si>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</si>
  <si>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</si>
  <si>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</si>
  <si>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</si>
  <si>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</si>
  <si>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</si>
  <si>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</si>
  <si>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</si>
  <si>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</si>
  <si>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</si>
  <si>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</si>
  <si>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</si>
  <si>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</si>
  <si>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</si>
  <si>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</si>
  <si>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</si>
  <si>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</si>
  <si>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</si>
  <si>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</si>
  <si>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</si>
  <si>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</si>
  <si>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</si>
  <si>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</si>
  <si>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</si>
  <si>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</si>
  <si>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</si>
  <si>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</si>
  <si>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</si>
  <si>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</si>
  <si>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</si>
  <si>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</si>
  <si>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</si>
  <si>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</si>
  <si>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</si>
  <si>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</si>
  <si>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</si>
  <si>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</si>
  <si>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</si>
  <si>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</si>
  <si>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</si>
  <si>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</si>
  <si>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</si>
  <si>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</si>
  <si>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</si>
  <si>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</si>
  <si>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</si>
  <si>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</si>
  <si>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</si>
  <si>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</si>
  <si>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</si>
  <si>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</si>
  <si>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</si>
  <si>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</si>
  <si>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</si>
  <si>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</si>
  <si>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</si>
  <si>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</si>
  <si>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</si>
  <si>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</si>
  <si>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</si>
  <si>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</si>
  <si>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</si>
  <si>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</si>
  <si>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</si>
  <si>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</si>
  <si>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</si>
  <si>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</si>
  <si>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</si>
  <si>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</si>
  <si>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</si>
  <si>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</si>
  <si>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</si>
  <si>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</si>
  <si>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</si>
  <si>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</si>
  <si>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</si>
  <si>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</si>
  <si>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</si>
  <si>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</si>
  <si>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</si>
  <si>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</si>
  <si>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</si>
  <si>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</si>
  <si>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</si>
  <si>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</si>
  <si>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</si>
  <si>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</si>
  <si>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</si>
  <si>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</si>
  <si>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</si>
  <si>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</si>
  <si>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</si>
  <si>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</si>
  <si>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</si>
  <si>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</si>
  <si>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</si>
  <si>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</si>
  <si>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</si>
  <si>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</si>
  <si>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</si>
  <si>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</si>
  <si>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</si>
  <si>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</si>
  <si>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</si>
  <si>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</si>
  <si>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</si>
  <si>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</si>
  <si>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</si>
  <si>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</si>
  <si>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</si>
  <si>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</si>
  <si>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</si>
  <si>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</si>
  <si>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</si>
  <si>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</si>
  <si>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</si>
  <si>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</si>
  <si>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</si>
  <si>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</si>
  <si>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</si>
  <si>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</si>
  <si>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</si>
  <si>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</si>
  <si>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</si>
  <si>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</si>
  <si>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</si>
  <si>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</si>
  <si>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</si>
  <si>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</si>
  <si>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</si>
  <si>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</si>
  <si>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</si>
  <si>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</si>
  <si>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</si>
  <si>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</si>
  <si>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</si>
  <si>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</si>
  <si>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</si>
  <si>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</si>
  <si>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</si>
  <si>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</si>
  <si>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</si>
  <si>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</si>
  <si>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</si>
  <si>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</si>
  <si>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</si>
  <si>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</si>
  <si>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</si>
  <si>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</si>
  <si>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</si>
  <si>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</si>
  <si>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</si>
  <si>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</si>
  <si>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</si>
  <si>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</si>
  <si>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</si>
  <si>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</si>
  <si>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</si>
  <si>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</si>
  <si>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</si>
  <si>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</si>
  <si>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</si>
  <si>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</si>
  <si>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</si>
  <si>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</si>
  <si>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</si>
  <si>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</si>
  <si>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</si>
  <si>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</si>
  <si>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</si>
  <si>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</si>
  <si>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</si>
  <si>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</si>
  <si>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</si>
  <si>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</si>
  <si>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</si>
  <si>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</si>
  <si>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</si>
  <si>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</si>
  <si>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</si>
  <si>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</si>
  <si>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</si>
  <si>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</si>
  <si>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</si>
  <si>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</si>
  <si>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</si>
  <si>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</si>
  <si>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</si>
  <si>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</si>
  <si>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</si>
  <si>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</si>
  <si>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</si>
  <si>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</si>
  <si>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</si>
  <si>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</si>
  <si>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</si>
  <si>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</si>
  <si>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</si>
  <si>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</si>
  <si>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</si>
  <si>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</si>
  <si>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</si>
  <si>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</si>
  <si>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</si>
  <si>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</si>
  <si>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</si>
  <si>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</si>
  <si>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</si>
  <si>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</si>
  <si>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</si>
  <si>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</si>
  <si>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</si>
  <si>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</si>
  <si>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</si>
  <si>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</si>
  <si>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</si>
  <si>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</si>
  <si>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</si>
  <si>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</si>
  <si>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</si>
  <si>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</si>
  <si>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</si>
  <si>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</si>
  <si>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</si>
  <si>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</si>
  <si>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</si>
  <si>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</si>
  <si>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</si>
  <si>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</si>
  <si>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</si>
  <si>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</si>
  <si>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</si>
  <si>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</si>
  <si>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</si>
  <si>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</si>
  <si>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</si>
  <si>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</si>
  <si>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</si>
  <si>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</si>
  <si>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</si>
  <si>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</si>
  <si>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</si>
  <si>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</si>
  <si>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</si>
  <si>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</si>
  <si>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</si>
  <si>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</si>
  <si>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</si>
  <si>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</si>
  <si>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</si>
  <si>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</si>
  <si>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</si>
  <si>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</si>
  <si>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</si>
  <si>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</si>
  <si>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</si>
  <si>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</si>
  <si>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</si>
  <si>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</si>
  <si>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</si>
  <si>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</si>
  <si>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</si>
  <si>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</si>
  <si>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</si>
  <si>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</si>
  <si>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</si>
  <si>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</si>
  <si>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</si>
  <si>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</si>
  <si>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</si>
  <si>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</si>
  <si>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</si>
  <si>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</si>
  <si>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</si>
  <si>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</si>
  <si>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</si>
  <si>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</si>
  <si>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</si>
  <si>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</si>
  <si>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</si>
  <si>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</si>
  <si>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</si>
  <si>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</si>
  <si>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</si>
  <si>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</si>
  <si>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</si>
  <si>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</si>
  <si>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</si>
  <si>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</si>
  <si>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</si>
  <si>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</si>
  <si>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</si>
  <si>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</si>
  <si>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</si>
  <si>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</si>
  <si>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</si>
  <si>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</si>
  <si>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</si>
  <si>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</si>
  <si>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</si>
  <si>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</si>
  <si>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</si>
  <si>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</si>
  <si>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</si>
  <si>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</si>
  <si>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</si>
  <si>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</si>
  <si>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</si>
  <si>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</si>
  <si>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</si>
  <si>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</si>
  <si>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</si>
  <si>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</si>
  <si>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</si>
  <si>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</si>
  <si>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</si>
  <si>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</si>
  <si>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</si>
  <si>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</si>
  <si>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</si>
  <si>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</si>
  <si>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</si>
  <si>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</si>
  <si>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</si>
  <si>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</si>
  <si>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</si>
  <si>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</si>
  <si>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</si>
  <si>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</si>
  <si>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</si>
  <si>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</si>
  <si>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</si>
  <si>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</si>
  <si>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</si>
  <si>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</si>
  <si>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</si>
  <si>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</si>
  <si>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</si>
  <si>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</si>
  <si>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</si>
  <si>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</si>
  <si>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</si>
  <si>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</si>
  <si>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</si>
  <si>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</si>
  <si>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</si>
  <si>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</si>
  <si>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</si>
  <si>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</si>
  <si>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</si>
  <si>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</si>
  <si>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</si>
  <si>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</si>
  <si>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</si>
  <si>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</si>
  <si>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</si>
  <si>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</si>
  <si>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</si>
  <si>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</si>
  <si>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</si>
  <si>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</si>
  <si>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</si>
  <si>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</si>
  <si>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</si>
  <si>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</si>
  <si>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</si>
  <si>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</si>
  <si>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</si>
  <si>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</si>
  <si>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</si>
  <si>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</si>
  <si>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</si>
  <si>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</si>
  <si>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</si>
  <si>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</si>
  <si>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</si>
  <si>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</si>
  <si>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</si>
  <si>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</si>
  <si>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</si>
  <si>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</si>
  <si>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</si>
  <si>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</si>
  <si>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</si>
  <si>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</si>
  <si>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</si>
  <si>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</si>
  <si>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</si>
  <si>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</si>
  <si>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</si>
  <si>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</si>
  <si>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</si>
  <si>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</si>
  <si>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</si>
  <si>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</si>
  <si>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</si>
  <si>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</si>
  <si>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</si>
  <si>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</si>
  <si>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</si>
  <si>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</si>
  <si>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</si>
  <si>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</si>
  <si>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</si>
  <si>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</si>
  <si>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</si>
  <si>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</si>
  <si>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</si>
  <si>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</si>
  <si>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</si>
  <si>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</si>
  <si>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</si>
  <si>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</si>
  <si>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</si>
  <si>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</si>
  <si>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</si>
  <si>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</si>
  <si>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</si>
  <si>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</si>
  <si>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</si>
  <si>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</si>
  <si>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</si>
  <si>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</si>
  <si>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</si>
  <si>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</si>
  <si>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</si>
  <si>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</si>
  <si>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</si>
  <si>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</si>
  <si>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</si>
  <si>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</si>
  <si>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</si>
  <si>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</si>
  <si>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</si>
  <si>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</si>
  <si>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</si>
  <si>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</si>
  <si>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</si>
  <si>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</si>
  <si>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</si>
  <si>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</si>
  <si>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</si>
  <si>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</si>
  <si>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</si>
  <si>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</si>
  <si>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</si>
  <si>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</si>
  <si>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</si>
  <si>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</si>
  <si>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</si>
  <si>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</si>
  <si>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</si>
  <si>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</si>
  <si>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</si>
  <si>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</si>
  <si>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</si>
  <si>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</si>
  <si>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</si>
  <si>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</si>
  <si>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</si>
  <si>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</si>
  <si>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</si>
  <si>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</si>
  <si>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</si>
  <si>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</si>
  <si>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</si>
  <si>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</si>
  <si>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</si>
  <si>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</si>
  <si>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</si>
  <si>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</si>
  <si>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</si>
  <si>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</si>
  <si>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</si>
  <si>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</si>
  <si>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</si>
  <si>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</si>
  <si>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</si>
  <si>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</si>
  <si>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</si>
  <si>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</si>
  <si>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</si>
  <si>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</si>
  <si>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</si>
  <si>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</si>
  <si>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</si>
  <si>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</si>
  <si>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</si>
  <si>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</si>
  <si>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</si>
  <si>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</si>
  <si>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</si>
  <si>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</si>
  <si>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</si>
  <si>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</si>
  <si>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</si>
  <si>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</si>
  <si>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</si>
  <si>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</si>
  <si>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</si>
  <si>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</si>
  <si>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</si>
  <si>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</si>
  <si>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</si>
  <si>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</si>
  <si>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</si>
  <si>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</si>
  <si>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</si>
  <si>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</si>
  <si>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</si>
  <si>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</si>
  <si>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</si>
  <si>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</si>
  <si>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</si>
  <si>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</si>
  <si>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</si>
  <si>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</si>
  <si>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</si>
  <si>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</si>
  <si>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</si>
  <si>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</si>
  <si>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</si>
  <si>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</si>
  <si>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</si>
  <si>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</si>
  <si>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</si>
  <si>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</si>
  <si>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</si>
  <si>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</si>
  <si>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</si>
  <si>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</si>
  <si>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</si>
  <si>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</si>
  <si>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</si>
  <si>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</si>
  <si>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</si>
  <si>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</si>
  <si>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</si>
  <si>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</si>
  <si>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</si>
  <si>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</si>
  <si>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</si>
  <si>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</si>
  <si>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</si>
  <si>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</si>
  <si>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</si>
  <si>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</si>
  <si>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</si>
  <si>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</si>
  <si>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</si>
  <si>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</si>
  <si>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</si>
  <si>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</si>
  <si>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</si>
  <si>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</si>
  <si>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</si>
  <si>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</si>
  <si>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</si>
  <si>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</si>
  <si>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</si>
  <si>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</si>
  <si>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</si>
  <si>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</si>
  <si>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</si>
  <si>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</si>
  <si>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</si>
  <si>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</si>
  <si>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</si>
  <si>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</si>
  <si>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</si>
  <si>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</si>
  <si>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</si>
  <si>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</si>
  <si>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</si>
  <si>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</si>
  <si>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</si>
  <si>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</si>
  <si>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</si>
  <si>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</si>
  <si>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</si>
  <si>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</si>
  <si>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</si>
  <si>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</si>
  <si>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</si>
  <si>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</si>
  <si>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</si>
  <si>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</si>
  <si>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</si>
  <si>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</si>
  <si>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</si>
  <si>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</si>
  <si>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</si>
  <si>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</si>
  <si>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</si>
  <si>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</si>
  <si>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</si>
  <si>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</si>
  <si>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</si>
  <si>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</si>
  <si>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</si>
  <si>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</si>
  <si>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</si>
  <si>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</si>
  <si>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</si>
  <si>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</si>
  <si>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</si>
  <si>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</si>
  <si>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</si>
  <si>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</si>
  <si>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</si>
  <si>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</si>
  <si>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</si>
  <si>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</si>
  <si>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</si>
  <si>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</si>
  <si>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</si>
  <si>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</si>
  <si>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</si>
  <si>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</si>
  <si>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</si>
  <si>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</si>
  <si>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</si>
  <si>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</si>
  <si>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</si>
  <si>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</si>
  <si>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</si>
  <si>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</si>
  <si>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</si>
  <si>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</si>
  <si>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</si>
  <si>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</si>
  <si>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</si>
  <si>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</si>
  <si>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</si>
  <si>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</si>
  <si>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</si>
  <si>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</si>
  <si>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</si>
  <si>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</si>
  <si>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</si>
  <si>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</si>
  <si>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</si>
  <si>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</si>
  <si>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</si>
  <si>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</si>
  <si>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</si>
  <si>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</si>
  <si>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</si>
  <si>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</si>
  <si>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</si>
  <si>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</si>
  <si>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</si>
  <si>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</si>
  <si>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</si>
  <si>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</si>
  <si>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</si>
  <si>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</si>
  <si>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</si>
  <si>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</si>
  <si>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</si>
  <si>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</si>
  <si>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</si>
  <si>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</si>
  <si>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</si>
  <si>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</si>
  <si>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</si>
  <si>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</si>
  <si>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</si>
  <si>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</si>
  <si>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</si>
  <si>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</si>
  <si>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</si>
  <si>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</si>
  <si>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</si>
  <si>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</si>
  <si>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</si>
  <si>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</si>
  <si>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</si>
  <si>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</si>
  <si>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</si>
  <si>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</si>
  <si>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</si>
  <si>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</si>
  <si>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</si>
  <si>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</si>
  <si>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</si>
  <si>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</si>
  <si>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</si>
  <si>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</si>
  <si>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</si>
  <si>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</si>
  <si>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</si>
  <si>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</si>
  <si>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</si>
  <si>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</si>
  <si>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</si>
  <si>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</si>
  <si>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</si>
  <si>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</si>
  <si>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</si>
  <si>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</si>
  <si>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</si>
  <si>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</si>
  <si>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</si>
  <si>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</si>
  <si>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</si>
  <si>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</si>
  <si>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</si>
  <si>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</si>
  <si>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</si>
  <si>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</si>
  <si>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</si>
  <si>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</si>
  <si>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</si>
  <si>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</si>
  <si>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</si>
  <si>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</si>
  <si>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</si>
  <si>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</si>
  <si>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</si>
  <si>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</si>
  <si>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</si>
  <si>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</si>
  <si>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</si>
  <si>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</si>
  <si>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</si>
  <si>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</si>
  <si>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</si>
  <si>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</si>
  <si>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</si>
  <si>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</si>
  <si>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</si>
  <si>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</si>
  <si>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</si>
  <si>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</si>
  <si>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</si>
  <si>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</si>
  <si>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</si>
  <si>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</si>
  <si>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</si>
  <si>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</si>
  <si>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</si>
  <si>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</si>
  <si>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</si>
  <si>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</si>
  <si>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</si>
  <si>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</si>
  <si>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</si>
  <si>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</si>
  <si>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</si>
  <si>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</si>
  <si>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</si>
  <si>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</si>
  <si>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</si>
  <si>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</si>
  <si>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</si>
  <si>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</si>
  <si>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</si>
  <si>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</si>
  <si>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</si>
  <si>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</si>
  <si>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</si>
  <si>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</si>
  <si>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</si>
  <si>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</si>
  <si>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</si>
  <si>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</si>
  <si>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</si>
  <si>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</si>
  <si>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</si>
  <si>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</si>
  <si>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</si>
  <si>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</si>
  <si>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</si>
  <si>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</si>
  <si>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</si>
  <si>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</si>
  <si>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</si>
  <si>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</si>
  <si>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</si>
  <si>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</si>
  <si>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</si>
  <si>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</si>
  <si>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</si>
  <si>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</si>
  <si>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</si>
  <si>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</si>
  <si>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</si>
  <si>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</si>
  <si>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</si>
  <si>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</si>
  <si>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</si>
  <si>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</si>
  <si>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</si>
  <si>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</si>
  <si>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</si>
  <si>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</si>
  <si>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</si>
  <si>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</si>
  <si>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</si>
  <si>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</si>
  <si>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</si>
  <si>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</si>
  <si>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</si>
  <si>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</si>
  <si>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</si>
  <si>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</si>
  <si>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</si>
  <si>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</si>
  <si>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</si>
  <si>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</si>
  <si>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</si>
  <si>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</si>
  <si>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</si>
  <si>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</si>
  <si>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</si>
  <si>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</si>
  <si>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</si>
  <si>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</si>
  <si>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</si>
  <si>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</si>
  <si>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</si>
  <si>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</si>
  <si>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</si>
  <si>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</si>
  <si>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</si>
  <si>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</si>
  <si>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</si>
  <si>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</si>
  <si>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</si>
  <si>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</si>
  <si>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</si>
  <si>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</si>
  <si>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</si>
  <si>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</si>
  <si>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</si>
  <si>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</si>
  <si>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</si>
  <si>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</si>
  <si>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</si>
  <si>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</si>
  <si>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</si>
  <si>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</si>
  <si>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</si>
  <si>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</si>
  <si>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</si>
  <si>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</si>
  <si>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</si>
  <si>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</si>
  <si>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</si>
  <si>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</si>
  <si>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</si>
  <si>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</si>
  <si>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</si>
  <si>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</si>
  <si>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</si>
  <si>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</si>
  <si>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</si>
  <si>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</si>
  <si>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</si>
  <si>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</si>
  <si>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</si>
  <si>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</si>
  <si>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</si>
  <si>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</si>
  <si>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</si>
  <si>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</si>
  <si>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</si>
  <si>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</si>
  <si>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</si>
  <si>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</si>
  <si>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</si>
  <si>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</si>
  <si>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</si>
  <si>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</si>
  <si>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</si>
  <si>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</si>
  <si>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</si>
  <si>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</si>
  <si>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</si>
  <si>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</si>
  <si>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</si>
  <si>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</si>
  <si>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</si>
  <si>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</si>
  <si>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</si>
  <si>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</si>
  <si>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</si>
  <si>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</si>
  <si>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</si>
  <si>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</si>
  <si>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</si>
  <si>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</si>
  <si>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</si>
  <si>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</si>
  <si>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</si>
  <si>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</si>
  <si>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</si>
  <si>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</si>
  <si>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</si>
  <si>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</si>
  <si>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</si>
  <si>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</si>
  <si>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</si>
  <si>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</si>
  <si>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</si>
  <si>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</si>
  <si>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</si>
  <si>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</si>
  <si>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</si>
  <si>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</si>
  <si>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</si>
  <si>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</si>
  <si>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</si>
  <si>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</si>
  <si>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</si>
  <si>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</si>
  <si>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</si>
  <si>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</si>
  <si>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</si>
  <si>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</si>
  <si>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</si>
  <si>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</si>
  <si>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</si>
  <si>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</si>
  <si>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</si>
  <si>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</si>
  <si>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</si>
  <si>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</si>
  <si>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</si>
  <si>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</si>
  <si>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</si>
  <si>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</si>
  <si>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</si>
  <si>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</si>
  <si>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</si>
  <si>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</si>
  <si>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</si>
  <si>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</si>
  <si>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</si>
  <si>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</si>
  <si>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</si>
  <si>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</si>
  <si>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</si>
  <si>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</si>
  <si>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</si>
  <si>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</si>
  <si>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</si>
  <si>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</si>
  <si>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</si>
  <si>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</si>
  <si>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</si>
  <si>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</si>
  <si>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</si>
  <si>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</si>
  <si>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</si>
  <si>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</si>
  <si>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</si>
  <si>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</si>
  <si>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</si>
  <si>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</si>
  <si>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</si>
  <si>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</si>
  <si>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</si>
  <si>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</si>
  <si>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</si>
  <si>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</si>
  <si>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</si>
  <si>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</si>
  <si>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</si>
  <si>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</si>
  <si>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</si>
  <si>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</si>
  <si>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</si>
  <si>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</si>
  <si>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</si>
  <si>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</si>
  <si>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</si>
  <si>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</si>
  <si>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</si>
  <si>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</si>
  <si>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</si>
  <si>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</si>
  <si>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</si>
  <si>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</si>
  <si>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</si>
  <si>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</si>
  <si>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</si>
  <si>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</si>
  <si>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</si>
  <si>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</si>
  <si>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</si>
  <si>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</si>
  <si>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</si>
  <si>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</si>
  <si>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</si>
  <si>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</si>
  <si>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</si>
  <si>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</si>
  <si>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</si>
  <si>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</si>
  <si>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</si>
  <si>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</si>
  <si>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</si>
  <si>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</si>
  <si>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</si>
  <si>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</si>
  <si>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</si>
  <si>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</si>
  <si>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</si>
  <si>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</si>
  <si>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</si>
  <si>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</si>
  <si>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</si>
  <si>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</si>
  <si>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</si>
  <si>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</si>
  <si>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</si>
  <si>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</si>
  <si>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</si>
  <si>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</si>
  <si>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</si>
  <si>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</si>
  <si>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</si>
  <si>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</si>
  <si>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</si>
  <si>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</si>
  <si>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</si>
  <si>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</si>
  <si>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</si>
  <si>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</si>
  <si>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</si>
  <si>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</si>
  <si>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</si>
  <si>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</si>
  <si>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</si>
  <si>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</si>
  <si>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</si>
  <si>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</si>
  <si>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</si>
  <si>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</si>
  <si>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</si>
  <si>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</si>
  <si>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</si>
  <si>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</si>
  <si>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</si>
  <si>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</si>
  <si>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</si>
  <si>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</si>
  <si>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</si>
  <si>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</si>
  <si>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</si>
  <si>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</si>
  <si>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</si>
  <si>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</si>
  <si>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</si>
  <si>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</si>
  <si>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</si>
  <si>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</si>
  <si>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</si>
  <si>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</si>
  <si>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</si>
  <si>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</si>
  <si>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</si>
  <si>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</si>
  <si>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</si>
  <si>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</si>
  <si>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</si>
  <si>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</si>
  <si>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</si>
  <si>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</si>
  <si>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</si>
  <si>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</si>
  <si>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</si>
  <si>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</si>
  <si>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</si>
  <si>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</si>
  <si>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</si>
  <si>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</si>
  <si>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</si>
  <si>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</si>
  <si>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</si>
  <si>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</si>
  <si>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</si>
  <si>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</si>
  <si>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</si>
  <si>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</si>
  <si>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</si>
  <si>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</si>
  <si>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</si>
  <si>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</si>
  <si>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</si>
  <si>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</si>
  <si>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</si>
  <si>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</si>
  <si>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</si>
  <si>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</si>
  <si>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</si>
  <si>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</si>
  <si>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</si>
  <si>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</si>
  <si>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</si>
  <si>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</si>
  <si>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</si>
  <si>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</si>
  <si>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</si>
  <si>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</si>
  <si>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</si>
  <si>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</si>
  <si>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</si>
  <si>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</si>
  <si>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</si>
  <si>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</si>
  <si>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</si>
  <si>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</si>
  <si>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</si>
  <si>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</si>
  <si>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</si>
  <si>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</si>
  <si>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</si>
  <si>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</si>
  <si>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</si>
  <si>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</si>
  <si>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</si>
  <si>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</si>
  <si>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</si>
  <si>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</si>
  <si>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</si>
  <si>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</si>
  <si>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</si>
  <si>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</si>
  <si>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</si>
  <si>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</si>
  <si>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</si>
  <si>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</si>
  <si>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</si>
  <si>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</si>
  <si>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</si>
  <si>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</si>
  <si>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</si>
  <si>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</si>
  <si>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</si>
  <si>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</si>
  <si>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</si>
  <si>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</si>
  <si>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</si>
  <si>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</si>
  <si>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</si>
  <si>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</si>
  <si>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</si>
  <si>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</si>
  <si>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</si>
  <si>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</si>
  <si>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</si>
  <si>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</si>
  <si>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</si>
  <si>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</si>
  <si>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</si>
  <si>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</si>
  <si>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</si>
  <si>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</si>
  <si>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</si>
  <si>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</si>
  <si>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</si>
  <si>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</si>
  <si>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</si>
  <si>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</si>
  <si>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</si>
  <si>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</si>
  <si>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</si>
  <si>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</si>
  <si>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</si>
  <si>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</si>
  <si>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</si>
  <si>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</si>
  <si>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</si>
  <si>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</si>
  <si>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</si>
  <si>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</si>
  <si>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</si>
  <si>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</si>
  <si>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</si>
  <si>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</si>
  <si>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</si>
  <si>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</si>
  <si>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</si>
  <si>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</si>
  <si>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</si>
  <si>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</si>
  <si>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</si>
  <si>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</si>
  <si>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</si>
  <si>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</si>
  <si>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</si>
  <si>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</si>
  <si>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</si>
  <si>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</si>
  <si>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</si>
  <si>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</si>
  <si>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</si>
  <si>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</si>
  <si>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</si>
  <si>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</si>
  <si>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</si>
  <si>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</si>
  <si>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</si>
  <si>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</si>
  <si>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</si>
  <si>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</si>
  <si>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</si>
  <si>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</si>
  <si>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</si>
  <si>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</si>
  <si>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</si>
  <si>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</si>
  <si>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</si>
  <si>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</si>
  <si>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</si>
  <si>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</si>
  <si>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</si>
  <si>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</si>
  <si>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</si>
  <si>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</si>
  <si>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</si>
  <si>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</si>
  <si>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</si>
  <si>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</si>
  <si>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</si>
  <si>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</si>
  <si>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</si>
  <si>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</si>
  <si>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</si>
  <si>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</si>
  <si>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</si>
  <si>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</si>
  <si>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</si>
  <si>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</si>
  <si>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</si>
  <si>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</si>
  <si>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</si>
  <si>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</si>
  <si>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</si>
  <si>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</si>
  <si>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</si>
  <si>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</si>
  <si>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</si>
  <si>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</si>
  <si>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</si>
  <si>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</si>
  <si>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</si>
  <si>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</si>
  <si>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</si>
  <si>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</si>
  <si>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</si>
  <si>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</si>
  <si>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</si>
  <si>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</si>
  <si>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</si>
  <si>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</si>
  <si>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</si>
  <si>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</si>
  <si>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</si>
  <si>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</si>
  <si>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</si>
  <si>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</si>
  <si>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</si>
  <si>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</si>
  <si>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</si>
  <si>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</si>
  <si>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</si>
  <si>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</si>
  <si>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</si>
  <si>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</si>
  <si>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</si>
  <si>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</si>
  <si>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</si>
  <si>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</si>
  <si>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</si>
  <si>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</si>
  <si>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</si>
  <si>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</si>
  <si>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</si>
  <si>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</si>
  <si>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</si>
  <si>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</si>
  <si>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</si>
  <si>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</si>
  <si>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</si>
  <si>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</si>
  <si>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</si>
  <si>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</si>
  <si>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</si>
  <si>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</si>
  <si>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</si>
  <si>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</si>
  <si>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</si>
  <si>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</si>
  <si>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</si>
  <si>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</si>
  <si>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</si>
  <si>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</si>
  <si>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</si>
  <si>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</si>
  <si>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</si>
  <si>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</si>
  <si>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</si>
  <si>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</si>
  <si>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</si>
  <si>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</si>
  <si>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</si>
  <si>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</si>
  <si>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</si>
  <si>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</si>
  <si>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</si>
  <si>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</si>
  <si>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</si>
  <si>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</si>
  <si>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</si>
  <si>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</si>
  <si>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</si>
  <si>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</si>
  <si>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</si>
  <si>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</si>
  <si>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</si>
  <si>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</si>
  <si>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</si>
  <si>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</si>
  <si>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</si>
  <si>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</si>
  <si>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</si>
  <si>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</si>
  <si>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</si>
  <si>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</si>
  <si>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</si>
  <si>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</si>
  <si>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</si>
  <si>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</si>
  <si>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</si>
  <si>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</si>
  <si>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</si>
  <si>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</si>
  <si>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</si>
  <si>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</si>
  <si>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</si>
  <si>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</si>
  <si>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</si>
  <si>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</si>
  <si>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</si>
  <si>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</si>
  <si>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</si>
  <si>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</si>
  <si>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</si>
  <si>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</si>
  <si>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</si>
  <si>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</si>
  <si>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</si>
  <si>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</si>
  <si>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</si>
  <si>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</si>
  <si>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</si>
  <si>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</si>
  <si>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</si>
  <si>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</si>
  <si>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</si>
  <si>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</si>
  <si>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</si>
  <si>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</si>
  <si>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</si>
  <si>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</si>
  <si>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</si>
  <si>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</si>
  <si>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</si>
  <si>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</si>
  <si>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</si>
  <si>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</si>
  <si>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</si>
  <si>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</si>
  <si>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</si>
  <si>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</si>
  <si>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</si>
  <si>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</si>
  <si>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</si>
  <si>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</si>
  <si>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</si>
  <si>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</si>
  <si>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</si>
  <si>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</si>
  <si>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</si>
  <si>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</si>
  <si>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</si>
  <si>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</si>
  <si>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</si>
  <si>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</si>
  <si>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</si>
  <si>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</si>
  <si>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</si>
  <si>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</si>
  <si>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</si>
  <si>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</si>
  <si>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</si>
  <si>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</si>
  <si>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</si>
  <si>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</si>
  <si>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</si>
  <si>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</si>
  <si>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</si>
  <si>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</si>
  <si>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</si>
  <si>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</si>
  <si>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</si>
  <si>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</si>
  <si>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</si>
  <si>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</si>
  <si>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</si>
  <si>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</si>
  <si>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</si>
  <si>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</si>
  <si>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</si>
  <si>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</si>
  <si>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</si>
  <si>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</si>
  <si>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</si>
  <si>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</si>
  <si>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</si>
  <si>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</si>
  <si>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</si>
  <si>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</si>
  <si>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</si>
  <si>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</si>
  <si>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</si>
  <si>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</si>
  <si>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</si>
  <si>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</si>
  <si>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</si>
  <si>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</si>
  <si>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</si>
  <si>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</si>
  <si>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</si>
  <si>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</si>
  <si>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</si>
  <si>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</si>
  <si>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</si>
  <si>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</si>
  <si>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</si>
  <si>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</si>
  <si>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</si>
  <si>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</si>
  <si>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</si>
  <si>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</si>
  <si>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</si>
  <si>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</si>
  <si>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</si>
  <si>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</si>
  <si>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</si>
  <si>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</si>
  <si>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</si>
  <si>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</si>
  <si>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</si>
  <si>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</si>
  <si>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</si>
  <si>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</si>
  <si>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</si>
  <si>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</si>
  <si>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</si>
  <si>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</si>
  <si>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</si>
  <si>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</si>
  <si>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</si>
  <si>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</si>
  <si>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</si>
  <si>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</si>
  <si>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</si>
  <si>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</si>
  <si>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</si>
  <si>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</si>
  <si>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</si>
  <si>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</si>
  <si>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</si>
  <si>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</si>
  <si>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</si>
  <si>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</si>
  <si>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</si>
  <si>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</si>
  <si>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</si>
  <si>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</si>
  <si>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</si>
  <si>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</si>
  <si>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</si>
  <si>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</si>
  <si>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</si>
  <si>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</si>
  <si>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</si>
  <si>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</si>
  <si>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</si>
  <si>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</si>
  <si>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</si>
  <si>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</si>
  <si>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</si>
  <si>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</si>
  <si>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</si>
  <si>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</si>
  <si>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</si>
  <si>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</si>
  <si>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</si>
  <si>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</si>
  <si>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</si>
  <si>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</si>
  <si>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</si>
  <si>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</si>
  <si>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</si>
  <si>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</si>
  <si>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</si>
  <si>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</si>
  <si>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</si>
  <si>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</si>
  <si>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</si>
  <si>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</si>
  <si>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</si>
  <si>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</si>
  <si>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</si>
  <si>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</si>
  <si>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</si>
  <si>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</si>
  <si>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</si>
  <si>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</si>
  <si>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</si>
  <si>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</si>
  <si>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</si>
  <si>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</si>
  <si>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</si>
  <si>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</si>
  <si>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</si>
  <si>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</si>
  <si>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</si>
  <si>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</si>
  <si>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</si>
  <si>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</si>
  <si>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</si>
  <si>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</si>
  <si>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</si>
  <si>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</si>
  <si>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</si>
  <si>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</si>
  <si>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</si>
  <si>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</si>
  <si>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</si>
  <si>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</si>
  <si>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</si>
  <si>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</si>
  <si>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</si>
  <si>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</si>
  <si>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</si>
  <si>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</si>
  <si>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</si>
  <si>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</si>
  <si>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</si>
  <si>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</si>
  <si>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</si>
  <si>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</si>
  <si>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</si>
  <si>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</si>
  <si>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</si>
  <si>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</si>
  <si>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</si>
  <si>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</si>
  <si>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</si>
  <si>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</si>
  <si>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</si>
  <si>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</si>
  <si>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</si>
  <si>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</si>
  <si>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</si>
  <si>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</si>
  <si>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</si>
  <si>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</si>
  <si>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</si>
  <si>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</si>
  <si>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</si>
  <si>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</si>
  <si>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</si>
  <si>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</si>
  <si>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</si>
  <si>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</si>
  <si>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</si>
  <si>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</si>
  <si>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</si>
  <si>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</si>
  <si>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</si>
  <si>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</si>
  <si>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</si>
  <si>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</si>
  <si>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</si>
  <si>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</si>
  <si>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</si>
  <si>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</si>
  <si>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</si>
  <si>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</si>
  <si>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</si>
  <si>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</si>
  <si>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</si>
  <si>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</si>
  <si>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</si>
  <si>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</si>
  <si>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</si>
  <si>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</si>
  <si>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</si>
  <si>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</si>
  <si>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</si>
  <si>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</si>
  <si>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</si>
  <si>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</si>
  <si>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</si>
  <si>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</si>
  <si>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</si>
  <si>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</si>
  <si>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</si>
  <si>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</si>
  <si>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</si>
  <si>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</si>
  <si>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</si>
  <si>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</si>
  <si>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</si>
  <si>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</si>
  <si>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</si>
  <si>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</si>
  <si>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</si>
  <si>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</si>
  <si>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</si>
  <si>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</si>
  <si>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</si>
  <si>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</si>
  <si>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</si>
  <si>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</si>
  <si>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</si>
  <si>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</si>
  <si>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</si>
  <si>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</si>
  <si>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</si>
  <si>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</si>
  <si>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</si>
  <si>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</si>
  <si>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</si>
  <si>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</si>
  <si>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</si>
  <si>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</si>
  <si>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</si>
  <si>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</si>
  <si>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</si>
  <si>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</si>
  <si>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</si>
  <si>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</si>
  <si>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</si>
  <si>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</si>
  <si>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</si>
  <si>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</si>
  <si>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</si>
  <si>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</si>
  <si>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</si>
  <si>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</si>
  <si>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</si>
  <si>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</si>
  <si>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</si>
  <si>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</si>
  <si>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</si>
  <si>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</si>
  <si>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</si>
  <si>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</si>
  <si>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</si>
  <si>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</si>
  <si>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</si>
  <si>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</si>
  <si>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</si>
  <si>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</si>
  <si>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</si>
  <si>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</si>
  <si>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</si>
  <si>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</si>
  <si>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</si>
  <si>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</si>
  <si>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</si>
  <si>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</si>
  <si>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</si>
  <si>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</si>
  <si>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</si>
  <si>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</si>
  <si>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</si>
  <si>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</si>
  <si>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</si>
  <si>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</si>
  <si>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</si>
  <si>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</si>
  <si>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</si>
  <si>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</si>
  <si>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</si>
  <si>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</si>
  <si>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</si>
  <si>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</si>
  <si>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</si>
  <si>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</si>
  <si>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</si>
  <si>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</si>
  <si>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</si>
  <si>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</si>
  <si>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</si>
  <si>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</si>
  <si>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</si>
  <si>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</si>
  <si>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</si>
  <si>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</si>
  <si>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</si>
  <si>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</si>
  <si>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</si>
  <si>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</si>
  <si>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</si>
  <si>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</si>
  <si>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</si>
  <si>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</si>
  <si>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</si>
  <si>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</si>
  <si>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</si>
  <si>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</si>
  <si>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</si>
  <si>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</si>
  <si>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</si>
  <si>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</si>
  <si>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</si>
  <si>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</si>
  <si>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</si>
  <si>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</si>
  <si>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</si>
  <si>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</si>
  <si>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</si>
  <si>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</si>
  <si>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</si>
  <si>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</si>
  <si>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</si>
  <si>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</si>
  <si>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</si>
  <si>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</si>
  <si>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</si>
  <si>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</si>
  <si>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</si>
  <si>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</si>
  <si>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</si>
  <si>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</si>
  <si>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</si>
  <si>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</si>
  <si>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</si>
  <si>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</si>
  <si>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</si>
  <si>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</si>
  <si>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</si>
  <si>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</si>
  <si>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</si>
  <si>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</si>
  <si>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</si>
  <si>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</si>
  <si>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</si>
  <si>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</si>
  <si>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</si>
  <si>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</si>
  <si>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</si>
  <si>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</si>
  <si>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</si>
  <si>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</si>
  <si>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</si>
  <si>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</si>
  <si>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</si>
  <si>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</si>
  <si>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</si>
  <si>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</si>
  <si>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</si>
  <si>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</si>
  <si>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</si>
  <si>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</si>
  <si>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</si>
  <si>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</si>
  <si>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</si>
  <si>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</si>
  <si>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</si>
  <si>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</si>
  <si>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</si>
  <si>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</si>
  <si>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</si>
  <si>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</si>
  <si>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</si>
  <si>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</si>
  <si>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</si>
  <si>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</si>
  <si>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</si>
  <si>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</si>
  <si>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</si>
  <si>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</si>
  <si>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</si>
  <si>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</si>
  <si>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</si>
  <si>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</si>
  <si>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</si>
  <si>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</si>
  <si>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</si>
  <si>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</si>
  <si>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</si>
  <si>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</si>
  <si>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</si>
  <si>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</si>
  <si>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</si>
  <si>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</si>
  <si>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</si>
  <si>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</si>
  <si>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</si>
  <si>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</si>
  <si>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</si>
  <si>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</si>
  <si>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</si>
  <si>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</si>
  <si>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</si>
  <si>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</si>
  <si>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</si>
  <si>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</si>
  <si>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</si>
  <si>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</si>
  <si>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</si>
  <si>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</si>
  <si>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</si>
  <si>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</si>
  <si>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</si>
  <si>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</si>
  <si>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</si>
  <si>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</si>
  <si>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</si>
  <si>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</si>
  <si>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</si>
  <si>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</si>
  <si>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</si>
  <si>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</si>
  <si>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</si>
  <si>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</si>
  <si>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</si>
  <si>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</si>
  <si>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</si>
  <si>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</si>
  <si>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</si>
  <si>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</si>
  <si>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</si>
  <si>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</si>
  <si>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</si>
  <si>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</si>
  <si>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</si>
  <si>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</si>
  <si>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</si>
  <si>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</si>
  <si>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</si>
  <si>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</si>
  <si>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</si>
  <si>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</si>
  <si>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</si>
  <si>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</si>
  <si>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</si>
  <si>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</si>
  <si>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</si>
  <si>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</si>
  <si>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</si>
  <si>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</si>
  <si>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</si>
  <si>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</si>
  <si>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</si>
  <si>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</si>
  <si>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</si>
  <si>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</si>
  <si>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</si>
  <si>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</si>
  <si>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</si>
  <si>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</si>
  <si>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</si>
  <si>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</si>
  <si>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</si>
  <si>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</si>
  <si>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</si>
  <si>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</si>
  <si>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</si>
  <si>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</si>
  <si>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</si>
  <si>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</si>
  <si>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</si>
  <si>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</si>
  <si>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</si>
  <si>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</si>
  <si>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</si>
  <si>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</si>
  <si>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</si>
  <si>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</si>
  <si>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</si>
  <si>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</si>
  <si>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</si>
  <si>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</si>
  <si>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</si>
  <si>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</si>
  <si>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</si>
  <si>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</si>
  <si>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</si>
  <si>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</si>
  <si>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</si>
  <si>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</si>
  <si>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</si>
  <si>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</si>
  <si>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</si>
  <si>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</si>
  <si>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</si>
  <si>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</si>
  <si>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</si>
  <si>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</si>
  <si>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</si>
  <si>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</si>
  <si>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</si>
  <si>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</si>
  <si>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</si>
  <si>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</si>
  <si>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</si>
  <si>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</si>
  <si>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</si>
  <si>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</si>
  <si>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</si>
  <si>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</si>
  <si>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</si>
  <si>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</si>
  <si>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</si>
  <si>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</si>
  <si>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</si>
  <si>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</si>
  <si>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</si>
  <si>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</si>
  <si>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</si>
  <si>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</si>
  <si>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</si>
  <si>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</si>
  <si>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</si>
  <si>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</si>
  <si>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</si>
  <si>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</si>
  <si>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</si>
  <si>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</si>
  <si>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</si>
  <si>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</si>
  <si>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</si>
  <si>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</si>
  <si>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</si>
  <si>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</si>
  <si>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</si>
  <si>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</si>
  <si>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</si>
  <si>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</si>
  <si>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</si>
  <si>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</si>
  <si>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</si>
  <si>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</si>
  <si>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</si>
  <si>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</si>
  <si>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</si>
  <si>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</si>
  <si>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</si>
  <si>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</si>
  <si>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</si>
  <si>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</si>
  <si>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</si>
  <si>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</si>
  <si>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</si>
  <si>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</si>
  <si>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</si>
  <si>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</si>
  <si>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</si>
  <si>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</si>
  <si>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</si>
  <si>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</si>
  <si>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</si>
  <si>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</si>
  <si>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</si>
  <si>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</si>
  <si>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</si>
  <si>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</si>
  <si>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</si>
  <si>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</si>
  <si>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</si>
  <si>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</si>
  <si>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</si>
  <si>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</si>
  <si>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</si>
  <si>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</si>
  <si>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</si>
  <si>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</si>
  <si>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</si>
  <si>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</si>
  <si>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</si>
  <si>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</si>
  <si>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</si>
  <si>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</si>
  <si>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</si>
  <si>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</si>
  <si>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</si>
  <si>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</si>
  <si>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</si>
  <si>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</si>
  <si>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</si>
  <si>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</si>
  <si>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</si>
  <si>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</si>
  <si>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</si>
  <si>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</si>
  <si>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</si>
  <si>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</si>
  <si>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</si>
  <si>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</si>
  <si>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</si>
  <si>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</si>
  <si>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</si>
  <si>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</si>
  <si>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</si>
  <si>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</si>
  <si>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</si>
  <si>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</si>
  <si>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</si>
  <si>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</si>
  <si>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</si>
  <si>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</si>
  <si>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</si>
  <si>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</si>
  <si>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</si>
  <si>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</si>
  <si>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</si>
  <si>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</si>
  <si>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</si>
  <si>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</si>
  <si>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</si>
  <si>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</si>
  <si>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</si>
  <si>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</si>
  <si>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</si>
  <si>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</si>
  <si>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</si>
  <si>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</si>
  <si>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</si>
  <si>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</si>
  <si>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</si>
  <si>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</si>
  <si>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</si>
  <si>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</si>
  <si>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</si>
  <si>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</si>
  <si>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</si>
  <si>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</si>
  <si>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</si>
  <si>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</si>
  <si>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</si>
  <si>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</si>
  <si>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</si>
  <si>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</si>
  <si>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</si>
  <si>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</si>
  <si>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</si>
  <si>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</si>
  <si>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</si>
  <si>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</si>
  <si>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</si>
  <si>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</si>
  <si>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</si>
  <si>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</si>
  <si>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</si>
  <si>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</si>
  <si>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</si>
  <si>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</si>
  <si>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</si>
  <si>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</si>
  <si>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</si>
  <si>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</si>
  <si>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</si>
  <si>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</si>
  <si>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</si>
  <si>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</si>
  <si>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</si>
  <si>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</si>
  <si>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</si>
  <si>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</si>
  <si>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</si>
  <si>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</si>
  <si>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</si>
  <si>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</si>
  <si>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</si>
  <si>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</si>
  <si>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</si>
  <si>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</si>
  <si>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</si>
  <si>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</si>
  <si>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</si>
  <si>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</si>
  <si>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</si>
  <si>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</si>
  <si>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</si>
  <si>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</si>
  <si>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</si>
  <si>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</si>
  <si>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</si>
  <si>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</si>
  <si>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</si>
  <si>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</si>
  <si>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</si>
  <si>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</si>
  <si>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</si>
  <si>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</si>
  <si>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</si>
  <si>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</si>
  <si>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</si>
  <si>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</si>
  <si>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</si>
  <si>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</si>
  <si>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</si>
  <si>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</si>
  <si>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</si>
  <si>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</si>
  <si>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</si>
  <si>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</si>
  <si>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</si>
  <si>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</si>
  <si>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</si>
  <si>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</si>
  <si>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</si>
  <si>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</si>
  <si>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</si>
  <si>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</si>
  <si>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</si>
  <si>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</si>
  <si>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</si>
  <si>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</si>
  <si>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</si>
  <si>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</si>
  <si>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</si>
  <si>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</si>
  <si>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</si>
  <si>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</si>
  <si>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</si>
  <si>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</si>
  <si>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</si>
  <si>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</si>
  <si>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</si>
  <si>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</si>
  <si>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</si>
  <si>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</si>
  <si>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</si>
  <si>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</si>
  <si>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</si>
  <si>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</si>
  <si>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</si>
  <si>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</si>
  <si>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</si>
  <si>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</si>
  <si>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</si>
  <si>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</si>
  <si>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</si>
  <si>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</si>
  <si>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</si>
  <si>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</si>
  <si>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</si>
  <si>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</si>
  <si>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</si>
  <si>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</si>
  <si>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</si>
  <si>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</si>
  <si>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</si>
  <si>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</si>
  <si>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</si>
  <si>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</si>
  <si>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</si>
  <si>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</si>
  <si>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</si>
  <si>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</si>
  <si>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</si>
  <si>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</si>
  <si>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</si>
  <si>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</si>
  <si>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</si>
  <si>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</si>
  <si>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</si>
  <si>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</si>
  <si>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</si>
  <si>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</si>
  <si>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</si>
  <si>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</si>
  <si>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</si>
  <si>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</si>
  <si>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</si>
  <si>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</si>
  <si>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</si>
  <si>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</si>
  <si>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</si>
  <si>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</si>
  <si>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</si>
  <si>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</si>
  <si>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</si>
  <si>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</si>
  <si>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</si>
  <si>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</si>
  <si>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</si>
  <si>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</si>
  <si>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</si>
  <si>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</si>
  <si>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</si>
  <si>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</si>
  <si>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</si>
  <si>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</si>
  <si>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</si>
  <si>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</si>
  <si>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</si>
  <si>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</si>
  <si>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</si>
  <si>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</si>
  <si>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</si>
  <si>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</si>
  <si>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</si>
  <si>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</si>
  <si>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</si>
  <si>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</si>
  <si>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</si>
  <si>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</si>
  <si>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</si>
  <si>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</si>
  <si>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</si>
  <si>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</si>
  <si>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</si>
  <si>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</si>
  <si>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</si>
  <si>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</si>
  <si>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</si>
  <si>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</si>
  <si>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</si>
  <si>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</si>
  <si>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</si>
  <si>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</si>
  <si>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</si>
  <si>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</si>
  <si>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</si>
  <si>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</si>
  <si>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</si>
  <si>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</si>
  <si>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</si>
  <si>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</si>
  <si>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</si>
  <si>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</si>
  <si>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</si>
  <si>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</si>
  <si>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</si>
  <si>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</si>
  <si>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</si>
  <si>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</si>
  <si>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</si>
  <si>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</si>
  <si>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</si>
  <si>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</si>
  <si>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</si>
  <si>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</si>
  <si>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</si>
  <si>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</si>
  <si>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</si>
  <si>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</si>
  <si>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</si>
  <si>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</si>
  <si>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</si>
  <si>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</si>
  <si>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</si>
  <si>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</si>
  <si>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</si>
  <si>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</si>
  <si>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</si>
  <si>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</si>
  <si>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</si>
  <si>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</si>
  <si>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</si>
  <si>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</si>
  <si>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</si>
  <si>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</si>
  <si>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</si>
  <si>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</si>
  <si>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</si>
  <si>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</si>
  <si>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</si>
  <si>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</si>
  <si>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</si>
  <si>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</si>
  <si>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</si>
  <si>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</si>
  <si>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</si>
  <si>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</si>
  <si>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</si>
  <si>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</si>
  <si>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</si>
  <si>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</si>
  <si>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</si>
  <si>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</si>
  <si>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</si>
  <si>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</si>
  <si>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</si>
  <si>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</si>
  <si>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</si>
  <si>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</si>
  <si>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</si>
  <si>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</si>
  <si>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</si>
  <si>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</si>
  <si>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</si>
  <si>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</si>
  <si>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</si>
  <si>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</si>
  <si>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</si>
  <si>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</si>
  <si>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</si>
  <si>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</si>
  <si>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</si>
  <si>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</si>
  <si>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</si>
  <si>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</si>
  <si>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</si>
  <si>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</si>
  <si>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</si>
  <si>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</si>
  <si>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</si>
  <si>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</si>
  <si>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</si>
  <si>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</si>
  <si>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</si>
  <si>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</si>
  <si>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</si>
  <si>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</si>
  <si>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</si>
  <si>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</si>
  <si>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</si>
  <si>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</si>
  <si>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</si>
  <si>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</si>
  <si>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</si>
  <si>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</si>
  <si>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</si>
  <si>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</si>
  <si>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</si>
  <si>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</si>
  <si>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</si>
  <si>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</si>
  <si>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</si>
  <si>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</si>
  <si>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</si>
  <si>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</si>
  <si>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</si>
  <si>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</si>
  <si>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</si>
  <si>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</si>
  <si>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</si>
  <si>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</si>
  <si>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</si>
  <si>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</si>
  <si>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</si>
  <si>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</si>
  <si>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</si>
  <si>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</si>
  <si>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</si>
  <si>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</si>
  <si>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</si>
  <si>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</si>
  <si>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</si>
  <si>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</si>
  <si>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</si>
  <si>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</si>
  <si>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</si>
  <si>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</si>
  <si>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</si>
  <si>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</si>
  <si>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</si>
  <si>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</si>
  <si>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</si>
  <si>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</si>
  <si>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</si>
  <si>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</si>
  <si>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</si>
  <si>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</si>
  <si>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</si>
  <si>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</si>
  <si>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</si>
  <si>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</si>
  <si>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</si>
  <si>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</si>
  <si>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</si>
  <si>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</si>
  <si>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</si>
  <si>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</si>
  <si>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</si>
  <si>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</si>
  <si>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</si>
  <si>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</si>
  <si>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</si>
  <si>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</si>
  <si>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</si>
  <si>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</si>
  <si>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</si>
  <si>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</si>
  <si>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</si>
  <si>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</si>
  <si>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</si>
  <si>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</si>
  <si>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</si>
  <si>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</si>
  <si>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</si>
  <si>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</si>
  <si>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</si>
  <si>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</si>
  <si>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</si>
  <si>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</si>
  <si>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</si>
  <si>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</si>
  <si>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</si>
  <si>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</si>
  <si>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</si>
  <si>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</si>
  <si>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</si>
  <si>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</si>
  <si>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</si>
  <si>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</si>
  <si>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</si>
  <si>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</si>
  <si>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</si>
  <si>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</si>
  <si>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</si>
  <si>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</si>
  <si>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</si>
  <si>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</si>
  <si>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</si>
  <si>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</si>
  <si>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</si>
  <si>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</si>
  <si>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</si>
  <si>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</si>
  <si>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</si>
  <si>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</si>
  <si>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</si>
  <si>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</si>
  <si>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</si>
  <si>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</si>
  <si>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</si>
  <si>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</si>
  <si>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</si>
  <si>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</si>
  <si>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</si>
  <si>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</si>
  <si>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</si>
  <si>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</si>
  <si>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</si>
  <si>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</si>
  <si>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</si>
  <si>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</si>
  <si>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</si>
  <si>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</si>
  <si>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</si>
  <si>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</si>
  <si>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</si>
  <si>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</si>
  <si>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</si>
  <si>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</si>
  <si>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</si>
  <si>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</si>
  <si>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</si>
  <si>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</si>
  <si>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</si>
  <si>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</si>
  <si>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</si>
  <si>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</si>
  <si>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</si>
  <si>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</si>
  <si>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</si>
  <si>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</si>
  <si>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</si>
  <si>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</si>
  <si>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</si>
  <si>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</si>
  <si>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</si>
  <si>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</si>
  <si>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</si>
  <si>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</si>
  <si>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</si>
  <si>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</si>
  <si>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</si>
  <si>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</si>
  <si>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</si>
  <si>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</si>
  <si>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</si>
  <si>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</si>
  <si>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</si>
  <si>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</si>
  <si>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</si>
  <si>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</si>
  <si>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</si>
  <si>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</si>
  <si>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</si>
  <si>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</si>
  <si>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</si>
  <si>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</si>
  <si>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</si>
  <si>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</si>
  <si>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</si>
  <si>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</si>
  <si>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</si>
  <si>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</si>
  <si>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</si>
  <si>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</si>
  <si>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</si>
  <si>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</si>
  <si>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</si>
  <si>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</si>
  <si>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</si>
  <si>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</si>
  <si>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</si>
  <si>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</si>
  <si>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</si>
  <si>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</si>
  <si>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</si>
  <si>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</si>
  <si>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</si>
  <si>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</si>
  <si>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</si>
  <si>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</si>
  <si>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</si>
  <si>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</si>
  <si>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</si>
  <si>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</si>
  <si>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</si>
  <si>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</si>
  <si>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</si>
  <si>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</si>
  <si>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</si>
  <si>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</si>
  <si>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</si>
  <si>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</si>
  <si>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</si>
  <si>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</si>
  <si>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</si>
  <si>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</si>
  <si>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</si>
  <si>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</si>
  <si>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</si>
  <si>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</si>
  <si>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</si>
  <si>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</si>
  <si>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</si>
  <si>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</si>
  <si>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</si>
  <si>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</si>
  <si>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</si>
  <si>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</si>
  <si>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</si>
  <si>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</si>
  <si>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</si>
  <si>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</si>
  <si>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</si>
  <si>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</si>
  <si>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</si>
  <si>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</si>
  <si>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</si>
  <si>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</si>
  <si>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</si>
  <si>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</si>
  <si>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</si>
  <si>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</si>
  <si>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</si>
  <si>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</si>
  <si>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</si>
  <si>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</si>
  <si>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</si>
  <si>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</si>
  <si>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</si>
  <si>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</si>
  <si>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</si>
  <si>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</si>
  <si>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</si>
  <si>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</si>
  <si>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</si>
  <si>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</si>
  <si>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</si>
  <si>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</si>
  <si>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</si>
  <si>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</si>
  <si>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</si>
  <si>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</si>
  <si>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</si>
  <si>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</si>
  <si>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</si>
  <si>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</si>
  <si>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</si>
  <si>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</si>
  <si>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</si>
  <si>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</si>
  <si>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</si>
  <si>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</si>
  <si>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</si>
  <si>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</si>
  <si>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</si>
  <si>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</si>
  <si>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</si>
  <si>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</si>
  <si>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</si>
  <si>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</si>
  <si>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</si>
  <si>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</si>
  <si>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</si>
  <si>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</si>
  <si>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</si>
  <si>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</si>
  <si>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</si>
  <si>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</si>
  <si>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</si>
  <si>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</si>
  <si>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</si>
  <si>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</si>
  <si>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</si>
  <si>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</si>
  <si>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</si>
  <si>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</si>
  <si>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</si>
  <si>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</si>
  <si>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</si>
  <si>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</si>
  <si>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</si>
  <si>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</si>
  <si>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</si>
  <si>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</si>
  <si>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</si>
  <si>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</si>
  <si>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</si>
  <si>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</si>
  <si>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</si>
  <si>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</si>
  <si>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</si>
  <si>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</si>
  <si>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</si>
  <si>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</si>
  <si>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</si>
  <si>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</si>
  <si>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</si>
  <si>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</si>
  <si>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</si>
  <si>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</si>
  <si>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</si>
  <si>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</si>
  <si>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</si>
  <si>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</si>
  <si>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</si>
  <si>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</si>
  <si>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</si>
  <si>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</si>
  <si>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</si>
  <si>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</si>
  <si>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</si>
  <si>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</si>
  <si>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</si>
  <si>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</si>
  <si>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</si>
  <si>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</si>
  <si>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</si>
  <si>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</si>
  <si>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</si>
  <si>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</si>
  <si>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</si>
  <si>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</si>
  <si>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</si>
  <si>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</si>
  <si>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</si>
  <si>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</si>
  <si>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</si>
  <si>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</si>
  <si>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</si>
  <si>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</si>
  <si>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</si>
  <si>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</si>
  <si>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</si>
  <si>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</si>
  <si>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</si>
  <si>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</si>
  <si>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</si>
  <si>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</si>
  <si>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</si>
  <si>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</si>
  <si>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</si>
  <si>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</si>
  <si>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</si>
  <si>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</si>
  <si>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</si>
  <si>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</si>
  <si>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</si>
  <si>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</si>
  <si>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</si>
  <si>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</si>
  <si>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</si>
  <si>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</si>
  <si>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</si>
  <si>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</si>
  <si>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</si>
  <si>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</si>
  <si>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</si>
  <si>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</si>
  <si>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</si>
  <si>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</si>
  <si>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</si>
  <si>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</si>
  <si>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</si>
  <si>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</si>
  <si>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</si>
  <si>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</si>
  <si>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</si>
  <si>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</si>
  <si>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</si>
  <si>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</si>
  <si>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</si>
  <si>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</si>
  <si>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</si>
  <si>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</si>
  <si>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</si>
  <si>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</si>
  <si>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</si>
  <si>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</si>
  <si>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</si>
  <si>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</si>
  <si>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</si>
  <si>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</si>
  <si>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</si>
  <si>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</si>
  <si>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</si>
  <si>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</si>
  <si>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</si>
  <si>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</si>
  <si>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</si>
  <si>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</si>
  <si>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</si>
  <si>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</si>
  <si>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</si>
  <si>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</si>
  <si>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</si>
  <si>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</si>
  <si>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</si>
  <si>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</si>
  <si>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</si>
  <si>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</si>
  <si>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</si>
  <si>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</si>
  <si>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</si>
  <si>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</si>
  <si>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</si>
  <si>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</si>
  <si>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</si>
  <si>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</si>
  <si>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</si>
  <si>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</si>
  <si>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</si>
  <si>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</si>
  <si>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</si>
  <si>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</si>
  <si>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</si>
  <si>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</si>
  <si>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</si>
  <si>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</si>
  <si>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</si>
  <si>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</si>
  <si>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</si>
  <si>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</si>
  <si>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</si>
  <si>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</si>
  <si>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</si>
  <si>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</si>
  <si>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</si>
  <si>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</si>
  <si>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</si>
  <si>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</si>
  <si>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</si>
  <si>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</si>
  <si>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</si>
  <si>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</si>
  <si>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</si>
  <si>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</si>
  <si>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</si>
  <si>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</si>
  <si>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</si>
  <si>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</si>
  <si>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</si>
  <si>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</si>
  <si>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</si>
  <si>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</si>
  <si>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</si>
  <si>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</si>
  <si>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</si>
  <si>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</si>
  <si>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</si>
  <si>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</si>
  <si>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</si>
  <si>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</si>
  <si>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</si>
  <si>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</si>
  <si>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</si>
  <si>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</si>
  <si>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</si>
  <si>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</si>
  <si>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</si>
  <si>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</si>
  <si>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</si>
  <si>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</si>
  <si>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</si>
  <si>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</si>
  <si>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</si>
  <si>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</si>
  <si>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</si>
  <si>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</si>
  <si>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</si>
  <si>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</si>
  <si>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</si>
  <si>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</si>
  <si>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</si>
  <si>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</si>
  <si>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</si>
  <si>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</si>
  <si>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</si>
  <si>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</si>
  <si>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</si>
  <si>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</si>
  <si>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</si>
  <si>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</si>
  <si>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</si>
  <si>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</si>
  <si>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</si>
  <si>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</si>
  <si>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</si>
  <si>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</si>
  <si>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</si>
  <si>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</si>
  <si>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</si>
  <si>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</si>
  <si>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</si>
  <si>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</si>
  <si>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</si>
  <si>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</si>
  <si>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</si>
  <si>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</si>
  <si>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</si>
  <si>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</si>
  <si>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</si>
  <si>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</si>
  <si>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</si>
  <si>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</si>
  <si>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</si>
  <si>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</si>
  <si>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</si>
  <si>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</si>
  <si>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</si>
  <si>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</si>
  <si>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</si>
  <si>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</si>
  <si>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</si>
  <si>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</si>
  <si>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</si>
  <si>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</si>
  <si>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</si>
  <si>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</si>
  <si>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</si>
  <si>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</si>
  <si>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</si>
  <si>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</si>
  <si>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</si>
  <si>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</si>
  <si>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</si>
  <si>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</si>
  <si>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</si>
  <si>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</si>
  <si>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</si>
  <si>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</si>
  <si>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</si>
  <si>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</si>
  <si>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</si>
  <si>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</si>
  <si>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</si>
  <si>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</si>
  <si>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</si>
  <si>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</si>
  <si>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</si>
  <si>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</si>
  <si>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</si>
  <si>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</si>
  <si>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</si>
  <si>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</si>
  <si>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</si>
  <si>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</si>
  <si>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</si>
  <si>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</si>
  <si>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</si>
  <si>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</si>
  <si>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</si>
  <si>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</si>
  <si>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</si>
  <si>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</si>
  <si>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</si>
  <si>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</si>
  <si>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</si>
  <si>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</si>
  <si>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</si>
  <si>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</si>
  <si>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</si>
  <si>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</si>
  <si>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</si>
  <si>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</si>
  <si>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</si>
  <si>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</si>
  <si>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</si>
  <si>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</si>
  <si>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</si>
  <si>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</si>
  <si>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</si>
  <si>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</si>
  <si>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</si>
  <si>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</si>
  <si>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</si>
  <si>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</si>
  <si>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</si>
  <si>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</si>
  <si>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</si>
  <si>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</si>
  <si>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</si>
  <si>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</si>
  <si>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</si>
  <si>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</si>
  <si>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</si>
  <si>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</si>
  <si>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</si>
  <si>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</si>
  <si>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</si>
  <si>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</si>
  <si>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</si>
  <si>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</si>
  <si>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</si>
  <si>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</si>
  <si>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</si>
  <si>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</si>
  <si>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</si>
  <si>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</si>
  <si>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</si>
  <si>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</si>
  <si>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</si>
  <si>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</si>
  <si>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</si>
  <si>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</si>
  <si>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</si>
  <si>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</si>
  <si>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</si>
  <si>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</si>
  <si>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</si>
  <si>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</si>
  <si>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</si>
  <si>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</si>
  <si>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</si>
  <si>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</si>
  <si>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</si>
  <si>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</si>
  <si>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</si>
  <si>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</si>
  <si>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</si>
  <si>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</si>
  <si>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</si>
  <si>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</si>
  <si>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</si>
  <si>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</si>
  <si>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</si>
  <si>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</si>
  <si>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</si>
  <si>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</si>
  <si>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</si>
  <si>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</si>
  <si>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</si>
  <si>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</si>
  <si>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</si>
  <si>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</si>
  <si>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</si>
  <si>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</si>
  <si>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</si>
  <si>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</si>
  <si>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</si>
  <si>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</si>
  <si>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</si>
  <si>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</si>
  <si>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</si>
  <si>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</si>
  <si>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</si>
  <si>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</si>
  <si>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</si>
  <si>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</si>
  <si>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</si>
  <si>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</si>
  <si>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</si>
  <si>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</si>
  <si>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</si>
  <si>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</si>
  <si>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</si>
  <si>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</si>
  <si>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</si>
  <si>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</si>
  <si>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</si>
  <si>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</si>
  <si>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</si>
  <si>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</si>
  <si>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</si>
  <si>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</si>
  <si>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</si>
  <si>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</si>
  <si>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</si>
  <si>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</si>
  <si>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</si>
  <si>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</si>
  <si>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</si>
  <si>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</si>
  <si>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</si>
  <si>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</si>
  <si>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</si>
  <si>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</si>
  <si>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</si>
  <si>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</si>
  <si>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</si>
  <si>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</si>
  <si>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</si>
  <si>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</si>
  <si>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</si>
  <si>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</si>
  <si>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</si>
  <si>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</si>
  <si>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</si>
  <si>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</si>
  <si>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</si>
  <si>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</si>
  <si>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</si>
  <si>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</si>
  <si>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</si>
  <si>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</si>
  <si>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</si>
  <si>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</si>
  <si>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</si>
  <si>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</si>
  <si>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</si>
  <si>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</si>
  <si>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</si>
  <si>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</si>
  <si>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</si>
  <si>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</si>
  <si>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</si>
  <si>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</si>
  <si>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</si>
  <si>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</si>
  <si>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</si>
  <si>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</si>
  <si>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</si>
  <si>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</si>
  <si>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</si>
  <si>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</si>
  <si>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</si>
  <si>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</si>
  <si>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</si>
  <si>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</si>
  <si>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</si>
  <si>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</si>
  <si>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</si>
  <si>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</si>
  <si>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</si>
  <si>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</si>
  <si>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</si>
  <si>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</si>
  <si>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</si>
  <si>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</si>
  <si>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</si>
  <si>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</si>
  <si>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</si>
  <si>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</si>
  <si>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</si>
  <si>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</si>
  <si>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</si>
  <si>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</si>
  <si>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</si>
  <si>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</si>
  <si>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</si>
  <si>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</si>
  <si>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</si>
  <si>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</si>
  <si>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</si>
  <si>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</si>
  <si>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</si>
  <si>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</si>
  <si>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</si>
  <si>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</si>
  <si>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</si>
  <si>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</si>
  <si>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</si>
  <si>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</si>
  <si>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</si>
  <si>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</si>
  <si>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</si>
  <si>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</si>
  <si>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</si>
  <si>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</si>
  <si>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</si>
  <si>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</si>
  <si>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</si>
  <si>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</si>
  <si>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</si>
  <si>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</si>
  <si>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</si>
  <si>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</si>
  <si>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</si>
  <si>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</si>
  <si>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</si>
  <si>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</si>
  <si>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</si>
  <si>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</si>
  <si>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</si>
  <si>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</si>
  <si>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</si>
  <si>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</si>
  <si>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</si>
  <si>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</si>
  <si>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</si>
  <si>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</si>
  <si>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</si>
  <si>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</si>
  <si>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</si>
  <si>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</si>
  <si>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</si>
  <si>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</si>
  <si>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</si>
  <si>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</si>
  <si>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</si>
  <si>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</si>
  <si>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</si>
  <si>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</si>
  <si>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</si>
  <si>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</si>
  <si>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</si>
  <si>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</si>
  <si>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</si>
  <si>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</si>
  <si>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</si>
  <si>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</si>
  <si>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</si>
  <si>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</si>
  <si>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</si>
  <si>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</si>
  <si>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</si>
  <si>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</si>
  <si>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</si>
  <si>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</si>
  <si>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</si>
  <si>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</si>
  <si>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</si>
  <si>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</si>
  <si>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</si>
  <si>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</si>
  <si>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</si>
  <si>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</si>
  <si>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</si>
  <si>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</si>
  <si>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</si>
  <si>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</si>
  <si>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</si>
  <si>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</si>
  <si>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</si>
  <si>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</si>
  <si>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</si>
  <si>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</si>
  <si>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</si>
  <si>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</si>
  <si>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</si>
  <si>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</si>
  <si>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</si>
  <si>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</si>
  <si>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</si>
  <si>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</si>
  <si>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</si>
  <si>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</si>
  <si>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</si>
  <si>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</si>
  <si>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</si>
  <si>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</si>
  <si>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</si>
  <si>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</si>
  <si>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</si>
  <si>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</si>
  <si>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</si>
  <si>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</si>
  <si>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</si>
  <si>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</si>
  <si>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</si>
  <si>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</si>
  <si>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</si>
  <si>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</si>
  <si>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</si>
  <si>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</si>
  <si>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</si>
  <si>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</si>
  <si>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</si>
  <si>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</si>
  <si>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</si>
  <si>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</si>
  <si>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</si>
  <si>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</si>
  <si>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</si>
  <si>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</si>
  <si>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</si>
  <si>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</si>
  <si>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</si>
  <si>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</si>
  <si>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</si>
  <si>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</si>
  <si>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</si>
  <si>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</si>
  <si>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</si>
  <si>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</si>
  <si>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</si>
  <si>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</si>
  <si>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</si>
  <si>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</si>
  <si>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</si>
  <si>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</si>
  <si>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</si>
  <si>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</si>
  <si>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</si>
  <si>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</si>
  <si>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</si>
  <si>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</si>
  <si>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</si>
  <si>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</si>
  <si>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</si>
  <si>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</si>
  <si>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</si>
  <si>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</si>
  <si>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</si>
  <si>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</si>
  <si>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</si>
  <si>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</si>
  <si>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</si>
  <si>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</si>
  <si>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</si>
  <si>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</si>
  <si>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</si>
  <si>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</si>
  <si>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</si>
  <si>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</si>
  <si>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</si>
  <si>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</si>
  <si>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</si>
  <si>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</si>
  <si>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</si>
  <si>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</si>
  <si>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</si>
  <si>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</si>
  <si>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</si>
  <si>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</si>
  <si>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</si>
  <si>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</si>
  <si>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</si>
  <si>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</si>
  <si>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</si>
  <si>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</si>
  <si>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</si>
  <si>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</si>
  <si>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</si>
  <si>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</si>
  <si>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</si>
  <si>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</si>
  <si>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</si>
  <si>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</si>
  <si>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</si>
  <si>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</si>
  <si>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</si>
  <si>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</si>
  <si>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</si>
  <si>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</si>
  <si>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</si>
  <si>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</si>
  <si>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</si>
  <si>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</si>
  <si>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</si>
  <si>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</si>
  <si>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</si>
  <si>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</si>
  <si>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</si>
  <si>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</si>
  <si>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</si>
  <si>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</si>
  <si>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</si>
  <si>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</si>
  <si>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</si>
  <si>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</si>
  <si>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</si>
  <si>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</si>
  <si>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</si>
  <si>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</si>
  <si>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</si>
  <si>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</si>
  <si>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</si>
  <si>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</si>
  <si>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</si>
  <si>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</si>
  <si>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</si>
  <si>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</si>
  <si>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</si>
  <si>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</si>
  <si>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</si>
  <si>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</si>
  <si>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</si>
  <si>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</si>
  <si>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</si>
  <si>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</si>
  <si>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</si>
  <si>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</si>
  <si>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</si>
  <si>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</si>
  <si>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</si>
  <si>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</si>
  <si>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</si>
  <si>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</si>
  <si>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</si>
  <si>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</si>
  <si>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</si>
  <si>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</si>
  <si>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</si>
  <si>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</si>
  <si>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</si>
  <si>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</si>
  <si>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</si>
  <si>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</si>
  <si>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</si>
  <si>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</si>
  <si>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</si>
  <si>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</si>
  <si>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</si>
  <si>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</si>
  <si>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</si>
  <si>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</si>
  <si>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</si>
  <si>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</si>
  <si>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</si>
  <si>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</si>
  <si>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</si>
  <si>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</si>
  <si>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</si>
  <si>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</si>
  <si>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</si>
  <si>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</si>
  <si>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</si>
  <si>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</si>
  <si>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</si>
  <si>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</si>
  <si>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</si>
  <si>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</si>
  <si>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</si>
  <si>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</si>
  <si>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</si>
  <si>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</si>
  <si>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</si>
  <si>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</si>
  <si>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</si>
  <si>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</si>
  <si>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</si>
  <si>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</si>
  <si>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</si>
  <si>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</si>
  <si>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</si>
  <si>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</si>
  <si>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</si>
  <si>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</si>
  <si>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</si>
  <si>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</si>
  <si>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</si>
  <si>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</si>
  <si>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</si>
  <si>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</si>
  <si>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</si>
  <si>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</si>
  <si>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</si>
  <si>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</si>
  <si>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</si>
  <si>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</si>
  <si>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</si>
  <si>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</si>
  <si>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</si>
  <si>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</si>
  <si>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</si>
  <si>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</si>
  <si>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</si>
  <si>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</si>
  <si>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</si>
  <si>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</si>
  <si>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</si>
  <si>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</si>
  <si>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</si>
  <si>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</si>
  <si>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</si>
  <si>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</si>
  <si>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</si>
  <si>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</si>
  <si>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</si>
  <si>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</si>
  <si>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</si>
  <si>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</si>
  <si>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</si>
  <si>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</si>
  <si>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</si>
  <si>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</si>
  <si>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</si>
  <si>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</si>
  <si>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</si>
  <si>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</si>
  <si>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</si>
  <si>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</si>
  <si>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</si>
  <si>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</si>
  <si>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</si>
  <si>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</si>
  <si>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</si>
  <si>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</si>
  <si>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</si>
  <si>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</si>
  <si>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</si>
  <si>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</si>
  <si>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</si>
  <si>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</si>
  <si>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</si>
  <si>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</si>
  <si>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</si>
  <si>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</si>
  <si>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</si>
  <si>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</si>
  <si>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</si>
  <si>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</si>
  <si>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</si>
  <si>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</si>
  <si>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</si>
  <si>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</si>
  <si>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</si>
  <si>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</si>
  <si>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</si>
  <si>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</si>
  <si>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</si>
  <si>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</si>
  <si>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</si>
  <si>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</si>
  <si>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</si>
  <si>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</si>
  <si>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</si>
  <si>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</si>
  <si>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</si>
  <si>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</si>
  <si>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</si>
  <si>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</si>
  <si>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</si>
  <si>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</si>
  <si>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</si>
  <si>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</si>
  <si>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</si>
  <si>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</si>
  <si>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</si>
  <si>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</si>
  <si>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</si>
  <si>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</si>
  <si>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</si>
  <si>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</si>
  <si>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</si>
  <si>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</si>
  <si>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</si>
  <si>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</si>
  <si>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</si>
  <si>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</si>
  <si>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</si>
  <si>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</si>
  <si>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</si>
  <si>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</si>
  <si>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</si>
  <si>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</si>
  <si>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</si>
  <si>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</si>
  <si>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</si>
  <si>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</si>
  <si>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</si>
  <si>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</si>
  <si>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</si>
  <si>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</si>
  <si>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</si>
  <si>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</si>
  <si>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</si>
  <si>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</si>
  <si>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</si>
  <si>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</si>
  <si>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</si>
  <si>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</si>
  <si>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</si>
  <si>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</si>
  <si>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</si>
  <si>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</si>
  <si>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</si>
  <si>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</si>
  <si>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</si>
  <si>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</si>
  <si>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</si>
  <si>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</si>
  <si>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</si>
  <si>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</si>
  <si>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</si>
  <si>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</si>
  <si>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</si>
  <si>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</si>
  <si>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</si>
  <si>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</si>
  <si>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</si>
  <si>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</si>
  <si>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</si>
  <si>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</si>
  <si>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</si>
  <si>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</si>
  <si>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</si>
  <si>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</si>
  <si>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</si>
  <si>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</si>
  <si>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</si>
  <si>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</si>
  <si>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</si>
  <si>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</si>
  <si>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</si>
  <si>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</si>
  <si>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</si>
  <si>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</si>
  <si>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</si>
  <si>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</si>
  <si>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</si>
  <si>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</si>
  <si>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</si>
  <si>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</si>
  <si>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</si>
  <si>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</si>
  <si>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</si>
  <si>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</si>
  <si>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</si>
  <si>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</si>
  <si>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</si>
  <si>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</si>
  <si>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</si>
  <si>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</si>
  <si>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</si>
  <si>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</si>
  <si>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</si>
  <si>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</si>
  <si>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</si>
  <si>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</si>
  <si>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</si>
  <si>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</si>
  <si>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</si>
  <si>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</si>
  <si>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</si>
  <si>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</si>
  <si>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</si>
  <si>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</si>
  <si>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</si>
  <si>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</si>
  <si>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</si>
  <si>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</si>
  <si>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</si>
  <si>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</si>
  <si>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</si>
  <si>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</si>
  <si>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</si>
  <si>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</si>
  <si>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</si>
  <si>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</si>
  <si>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</si>
  <si>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</si>
  <si>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</si>
  <si>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</si>
  <si>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</si>
  <si>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</si>
  <si>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</si>
  <si>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</si>
  <si>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</si>
  <si>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</si>
  <si>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</si>
  <si>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</si>
  <si>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</si>
  <si>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</si>
  <si>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</si>
  <si>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</si>
  <si>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</si>
  <si>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</si>
  <si>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</si>
  <si>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</si>
  <si>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</si>
  <si>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</si>
  <si>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</si>
  <si>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</si>
  <si>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</si>
  <si>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</si>
  <si>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</si>
  <si>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</si>
  <si>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</si>
  <si>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</si>
  <si>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</si>
  <si>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</si>
  <si>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</si>
  <si>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</si>
  <si>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</si>
  <si>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</si>
  <si>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</si>
  <si>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</si>
  <si>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</si>
  <si>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</si>
  <si>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</si>
  <si>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</si>
  <si>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</si>
  <si>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</si>
  <si>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</si>
  <si>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</si>
  <si>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</si>
  <si>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</si>
  <si>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</si>
  <si>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</si>
  <si>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</si>
  <si>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</si>
  <si>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</si>
  <si>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</si>
  <si>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</si>
  <si>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</si>
  <si>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</si>
  <si>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</si>
  <si>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</si>
  <si>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</si>
  <si>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</si>
  <si>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</si>
  <si>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</si>
  <si>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</si>
  <si>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</si>
  <si>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</si>
  <si>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</si>
  <si>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</si>
  <si>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</si>
  <si>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</si>
  <si>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</si>
  <si>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</si>
  <si>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</si>
  <si>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</si>
  <si>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</si>
  <si>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</si>
  <si>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</si>
  <si>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</si>
  <si>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</si>
  <si>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</si>
  <si>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</si>
  <si>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</si>
  <si>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</si>
  <si>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</si>
  <si>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</si>
  <si>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</si>
  <si>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</si>
  <si>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</si>
  <si>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</si>
  <si>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</si>
  <si>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</si>
  <si>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</si>
  <si>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</si>
  <si>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</si>
  <si>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</si>
  <si>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</si>
  <si>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</si>
  <si>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</si>
  <si>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</si>
  <si>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</si>
  <si>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</si>
  <si>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</si>
  <si>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</si>
  <si>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</si>
  <si>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</si>
  <si>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</si>
  <si>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</si>
  <si>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</si>
  <si>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</si>
  <si>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</si>
  <si>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</si>
  <si>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</si>
  <si>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</si>
  <si>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</si>
  <si>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</si>
  <si>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</si>
  <si>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</si>
  <si>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</si>
  <si>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</si>
  <si>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</si>
  <si>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</si>
  <si>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</si>
  <si>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</si>
  <si>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</si>
  <si>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</si>
  <si>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</si>
  <si>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</si>
  <si>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</si>
  <si>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</si>
  <si>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</si>
  <si>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</si>
  <si>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</si>
  <si>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</si>
  <si>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</si>
  <si>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</si>
  <si>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</si>
  <si>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</si>
  <si>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</si>
  <si>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</si>
  <si>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</si>
  <si>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</si>
  <si>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</si>
  <si>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</si>
  <si>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</si>
  <si>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</si>
  <si>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</si>
  <si>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</si>
  <si>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</si>
  <si>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</si>
  <si>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</si>
  <si>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</si>
  <si>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</si>
  <si>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</si>
  <si>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</si>
  <si>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</si>
  <si>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</si>
  <si>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</si>
  <si>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</si>
  <si>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</si>
  <si>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</si>
  <si>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</si>
  <si>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</si>
  <si>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</si>
  <si>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</si>
  <si>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</si>
  <si>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</si>
  <si>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</si>
  <si>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</si>
  <si>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</si>
  <si>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</si>
  <si>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</si>
  <si>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</si>
  <si>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</si>
  <si>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</si>
  <si>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</si>
  <si>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</si>
  <si>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</si>
  <si>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</si>
  <si>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</si>
  <si>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</si>
  <si>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</si>
  <si>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</si>
  <si>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</si>
  <si>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</si>
  <si>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</si>
  <si>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</si>
  <si>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</si>
  <si>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</si>
  <si>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</si>
  <si>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</si>
  <si>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</si>
  <si>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</si>
  <si>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</si>
  <si>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</si>
  <si>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</si>
  <si>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</si>
  <si>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</si>
  <si>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</si>
  <si>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</si>
  <si>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</si>
  <si>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</si>
  <si>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</si>
  <si>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</si>
  <si>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</si>
  <si>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</si>
  <si>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</si>
  <si>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</si>
  <si>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</si>
  <si>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</si>
  <si>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</si>
  <si>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</si>
  <si>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</si>
  <si>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</si>
  <si>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</si>
  <si>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</si>
  <si>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</si>
  <si>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</si>
  <si>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</si>
  <si>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</si>
  <si>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</si>
  <si>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</si>
  <si>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</si>
  <si>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</si>
  <si>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</si>
  <si>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</si>
  <si>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</si>
  <si>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</si>
  <si>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</si>
  <si>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</si>
  <si>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</si>
  <si>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</si>
  <si>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</si>
  <si>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</si>
  <si>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</si>
  <si>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</si>
  <si>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</si>
  <si>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</si>
  <si>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</si>
  <si>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</si>
  <si>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</si>
  <si>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</si>
  <si>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</si>
  <si>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</si>
  <si>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</si>
  <si>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</si>
  <si>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</si>
  <si>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</si>
  <si>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</si>
  <si>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</si>
  <si>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</si>
  <si>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</si>
  <si>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</si>
  <si>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</si>
  <si>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</si>
  <si>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</si>
  <si>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</si>
  <si>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</si>
  <si>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</si>
  <si>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</si>
  <si>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</si>
  <si>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</si>
  <si>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</si>
  <si>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</si>
  <si>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</si>
  <si>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</si>
  <si>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</si>
  <si>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</si>
  <si>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</si>
  <si>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</si>
  <si>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</si>
  <si>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</si>
  <si>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</si>
  <si>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</si>
  <si>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</si>
  <si>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</si>
  <si>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</si>
  <si>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</si>
  <si>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</si>
  <si>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</si>
  <si>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</si>
  <si>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</si>
  <si>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</si>
  <si>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</si>
  <si>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</si>
  <si>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</si>
  <si>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</si>
  <si>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</si>
  <si>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</si>
  <si>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</si>
  <si>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</si>
  <si>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</si>
  <si>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</si>
  <si>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</si>
  <si>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</si>
  <si>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</si>
  <si>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</si>
  <si>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</si>
  <si>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</si>
  <si>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</si>
  <si>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</si>
  <si>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</si>
  <si>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</si>
  <si>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</si>
  <si>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</si>
  <si>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</si>
  <si>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</si>
  <si>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</si>
  <si>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</si>
  <si>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</si>
  <si>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</si>
  <si>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</si>
  <si>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</si>
  <si>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</si>
  <si>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</si>
  <si>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</si>
  <si>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</si>
  <si>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</si>
  <si>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</si>
  <si>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</si>
  <si>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</si>
  <si>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</si>
  <si>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</si>
  <si>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</si>
  <si>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</si>
  <si>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</si>
  <si>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</si>
  <si>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</si>
  <si>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</si>
  <si>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</si>
  <si>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</si>
  <si>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</si>
  <si>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</si>
  <si>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</si>
  <si>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</si>
  <si>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</si>
  <si>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</si>
  <si>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</si>
  <si>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</si>
  <si>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</si>
  <si>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</si>
  <si>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</si>
  <si>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</si>
  <si>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</si>
  <si>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</si>
  <si>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</si>
  <si>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</si>
  <si>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</si>
  <si>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</si>
  <si>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</si>
  <si>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</si>
  <si>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</si>
  <si>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</si>
  <si>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</si>
  <si>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</si>
  <si>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</si>
  <si>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</si>
  <si>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</si>
  <si>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</si>
  <si>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</si>
  <si>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</si>
  <si>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</si>
  <si>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</si>
  <si>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</si>
  <si>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</si>
  <si>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</si>
  <si>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</si>
  <si>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</si>
  <si>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</si>
  <si>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</si>
  <si>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</si>
  <si>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</si>
  <si>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</si>
  <si>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</si>
  <si>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</si>
  <si>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</si>
  <si>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</si>
  <si>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</si>
  <si>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</si>
  <si>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</si>
  <si>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</si>
  <si>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</si>
  <si>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</si>
  <si>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</si>
  <si>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</si>
  <si>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</si>
  <si>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</si>
  <si>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</si>
  <si>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</si>
  <si>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</si>
  <si>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</si>
  <si>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</si>
  <si>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</si>
  <si>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</si>
  <si>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</si>
  <si>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</si>
  <si>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</si>
  <si>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</si>
  <si>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</si>
  <si>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</si>
  <si>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</si>
  <si>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</si>
  <si>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</si>
  <si>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</si>
  <si>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</si>
  <si>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</si>
  <si>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</si>
  <si>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</si>
  <si>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</si>
  <si>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</si>
  <si>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</si>
  <si>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</si>
  <si>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</si>
  <si>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</si>
  <si>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</si>
  <si>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</si>
  <si>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</si>
  <si>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</si>
  <si>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</si>
  <si>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</si>
  <si>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</si>
  <si>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</si>
  <si>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</si>
  <si>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</si>
  <si>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</si>
  <si>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</si>
  <si>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</si>
  <si>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</si>
  <si>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</si>
  <si>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</si>
  <si>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</si>
  <si>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</si>
  <si>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</si>
  <si>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</si>
  <si>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</si>
  <si>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</si>
  <si>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</si>
  <si>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</si>
  <si>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</si>
  <si>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</si>
  <si>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</si>
  <si>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</si>
  <si>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</si>
  <si>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</si>
  <si>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</si>
  <si>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</si>
  <si>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</si>
  <si>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</si>
  <si>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</si>
  <si>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</si>
  <si>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</si>
  <si>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</si>
  <si>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</si>
  <si>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</si>
  <si>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</si>
  <si>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</si>
  <si>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</si>
  <si>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</si>
  <si>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</si>
  <si>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</si>
  <si>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</si>
  <si>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</si>
  <si>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</si>
  <si>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</si>
  <si>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</si>
  <si>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</si>
  <si>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</si>
  <si>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</si>
  <si>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</si>
  <si>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</si>
  <si>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</si>
  <si>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</si>
  <si>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</si>
  <si>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</si>
  <si>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</si>
  <si>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</si>
  <si>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</si>
  <si>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</si>
  <si>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</si>
  <si>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</si>
  <si>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</si>
  <si>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</si>
  <si>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</si>
  <si>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</si>
  <si>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</si>
  <si>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</si>
  <si>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</si>
  <si>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</si>
  <si>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</si>
  <si>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</si>
  <si>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</si>
  <si>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</si>
  <si>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</si>
  <si>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</si>
  <si>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</si>
  <si>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</si>
  <si>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</si>
  <si>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</si>
  <si>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</si>
  <si>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</si>
  <si>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</si>
  <si>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</si>
  <si>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</si>
  <si>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</si>
  <si>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</si>
  <si>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</si>
  <si>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</si>
  <si>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</si>
  <si>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</si>
  <si>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</si>
  <si>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</si>
  <si>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</si>
  <si>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</si>
  <si>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</si>
  <si>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</si>
  <si>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</si>
  <si>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</si>
  <si>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</si>
  <si>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</si>
  <si>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</si>
  <si>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</si>
  <si>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</si>
  <si>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</si>
  <si>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</si>
  <si>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</si>
  <si>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</si>
  <si>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</si>
  <si>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</si>
  <si>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</si>
  <si>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</si>
  <si>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</si>
  <si>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</si>
  <si>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</si>
  <si>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</si>
  <si>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</si>
  <si>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</si>
  <si>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</si>
  <si>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</si>
  <si>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</si>
  <si>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</si>
  <si>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</si>
  <si>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</si>
  <si>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</si>
  <si>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</si>
  <si>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</si>
  <si>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</si>
  <si>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</si>
  <si>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</si>
  <si>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</si>
  <si>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</si>
  <si>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</si>
  <si>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</si>
  <si>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</si>
  <si>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</si>
  <si>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</si>
  <si>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</si>
  <si>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</si>
  <si>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</si>
  <si>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</si>
  <si>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</si>
  <si>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</si>
  <si>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</si>
  <si>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</si>
  <si>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</si>
  <si>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</si>
  <si>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</si>
  <si>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</si>
  <si>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</si>
  <si>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</si>
  <si>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</si>
  <si>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</si>
  <si>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</si>
  <si>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</si>
  <si>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</si>
  <si>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</si>
  <si>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</si>
  <si>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</si>
  <si>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</si>
  <si>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</si>
  <si>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</si>
  <si>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</si>
  <si>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</si>
  <si>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</si>
  <si>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</si>
  <si>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</si>
  <si>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</si>
  <si>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</si>
  <si>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</si>
  <si>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</si>
  <si>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</si>
  <si>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</si>
  <si>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</si>
  <si>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</si>
  <si>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</si>
  <si>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</si>
  <si>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</si>
  <si>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</si>
  <si>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</si>
  <si>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</si>
  <si>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</si>
  <si>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</si>
  <si>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</si>
  <si>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</si>
  <si>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</si>
  <si>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</si>
  <si>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</si>
  <si>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</si>
  <si>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</si>
  <si>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</si>
  <si>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</si>
  <si>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</si>
  <si>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</si>
  <si>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</si>
  <si>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</si>
  <si>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</si>
  <si>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</si>
  <si>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</si>
  <si>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</si>
  <si>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</si>
  <si>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</si>
  <si>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</si>
  <si>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</si>
  <si>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</si>
  <si>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</si>
  <si>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</si>
  <si>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</si>
  <si>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</si>
  <si>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</si>
  <si>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</si>
  <si>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</si>
  <si>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</si>
  <si>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</si>
  <si>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</si>
  <si>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</si>
  <si>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</si>
  <si>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</si>
  <si>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</si>
  <si>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</si>
  <si>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</si>
  <si>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</si>
  <si>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</si>
  <si>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</si>
  <si>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</si>
  <si>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</si>
  <si>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</si>
  <si>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</si>
  <si>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</si>
  <si>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</si>
  <si>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</si>
  <si>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</si>
  <si>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</si>
  <si>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</si>
  <si>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</si>
  <si>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</si>
  <si>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</si>
  <si>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</si>
  <si>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</si>
  <si>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</si>
  <si>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</si>
  <si>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</si>
  <si>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</si>
  <si>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</si>
  <si>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</si>
  <si>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</si>
  <si>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</si>
  <si>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</si>
  <si>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</si>
  <si>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</si>
  <si>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</si>
  <si>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</si>
  <si>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</si>
  <si>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</si>
  <si>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</si>
  <si>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</si>
  <si>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</si>
  <si>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</si>
  <si>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</si>
  <si>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</si>
  <si>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</si>
  <si>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</si>
  <si>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</si>
  <si>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</si>
  <si>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</si>
  <si>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</si>
  <si>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</si>
  <si>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</si>
  <si>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</si>
  <si>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</si>
  <si>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</si>
  <si>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</si>
  <si>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</si>
  <si>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</si>
  <si>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</si>
  <si>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</si>
  <si>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</si>
  <si>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</si>
  <si>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</si>
  <si>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</si>
  <si>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</si>
  <si>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</si>
  <si>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</si>
  <si>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</si>
  <si>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</si>
  <si>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</si>
  <si>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</si>
  <si>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</si>
  <si>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</si>
  <si>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</si>
  <si>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</si>
  <si>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</si>
  <si>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</si>
  <si>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</si>
  <si>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</si>
  <si>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</si>
  <si>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</si>
  <si>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</si>
  <si>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</si>
  <si>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</si>
  <si>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</si>
  <si>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</si>
  <si>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</si>
  <si>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</si>
  <si>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</si>
  <si>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</si>
  <si>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</si>
  <si>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</si>
  <si>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</si>
  <si>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</si>
  <si>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</si>
  <si>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</si>
  <si>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</si>
  <si>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</si>
  <si>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</si>
  <si>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</si>
  <si>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</si>
  <si>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</si>
  <si>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</si>
  <si>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</si>
  <si>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</si>
  <si>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</si>
  <si>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</si>
  <si>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</si>
  <si>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</si>
  <si>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</si>
  <si>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</si>
  <si>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</si>
  <si>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</si>
  <si>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</si>
  <si>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</si>
  <si>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</si>
  <si>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</si>
  <si>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</si>
  <si>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</si>
  <si>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</si>
  <si>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</si>
  <si>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</si>
  <si>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</si>
  <si>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</si>
  <si>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</si>
  <si>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</si>
  <si>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</si>
  <si>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</si>
  <si>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</si>
  <si>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</si>
  <si>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</si>
  <si>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</si>
  <si>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</si>
  <si>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</si>
  <si>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</si>
  <si>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</si>
  <si>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</si>
  <si>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</si>
  <si>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</si>
  <si>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</si>
  <si>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</si>
  <si>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</si>
  <si>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</si>
  <si>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</si>
  <si>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</si>
  <si>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</si>
  <si>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</si>
  <si>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</si>
  <si>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</si>
  <si>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</si>
  <si>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</si>
  <si>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</si>
  <si>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</si>
  <si>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</si>
  <si>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</si>
  <si>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</si>
  <si>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</si>
  <si>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</si>
  <si>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</si>
  <si>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</si>
  <si>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</si>
  <si>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</si>
  <si>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</si>
  <si>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</si>
  <si>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</si>
  <si>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</si>
  <si>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</si>
  <si>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</si>
  <si>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</si>
  <si>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</si>
  <si>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</si>
  <si>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</si>
  <si>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</si>
  <si>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</si>
  <si>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</si>
  <si>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</si>
  <si>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</si>
  <si>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</si>
  <si>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</si>
  <si>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</si>
  <si>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</si>
  <si>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</si>
  <si>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</si>
  <si>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</si>
  <si>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</si>
  <si>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</si>
  <si>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</si>
  <si>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</si>
  <si>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</si>
  <si>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</si>
  <si>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</si>
  <si>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</si>
  <si>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</si>
  <si>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</si>
  <si>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</si>
  <si>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</si>
  <si>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</si>
  <si>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</si>
  <si>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</si>
  <si>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</si>
  <si>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</si>
  <si>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</si>
  <si>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</si>
  <si>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</si>
  <si>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</si>
  <si>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</si>
  <si>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</si>
  <si>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</si>
  <si>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</si>
  <si>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</si>
  <si>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</si>
  <si>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</si>
  <si>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</si>
  <si>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</si>
  <si>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</si>
  <si>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</si>
  <si>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</si>
  <si>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</si>
  <si>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</si>
  <si>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</si>
  <si>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</si>
  <si>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</si>
  <si>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</si>
  <si>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</si>
  <si>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</si>
  <si>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</si>
  <si>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</si>
  <si>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</si>
  <si>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</si>
  <si>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</si>
  <si>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</si>
  <si>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</si>
  <si>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</si>
  <si>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</si>
  <si>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</si>
  <si>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</si>
  <si>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</si>
  <si>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</si>
  <si>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</si>
  <si>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</si>
  <si>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</si>
  <si>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</si>
  <si>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</si>
  <si>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</si>
  <si>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</si>
  <si>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</si>
  <si>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</si>
  <si>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</si>
  <si>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</si>
  <si>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</si>
  <si>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</si>
  <si>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</si>
  <si>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</si>
  <si>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</si>
  <si>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</si>
  <si>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</si>
  <si>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</si>
  <si>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</si>
  <si>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</si>
  <si>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</si>
  <si>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</si>
  <si>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</si>
  <si>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</si>
  <si>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</si>
  <si>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</si>
  <si>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</si>
  <si>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</si>
  <si>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</si>
  <si>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</si>
  <si>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</si>
  <si>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</si>
  <si>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</si>
  <si>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</si>
  <si>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</si>
  <si>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</si>
  <si>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</si>
  <si>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</si>
  <si>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</si>
  <si>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</si>
  <si>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</si>
  <si>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</si>
  <si>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</si>
  <si>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</si>
  <si>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</si>
  <si>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</si>
  <si>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</si>
  <si>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</si>
  <si>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</si>
  <si>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</si>
  <si>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</si>
  <si>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</si>
  <si>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</si>
  <si>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</si>
  <si>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</si>
  <si>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</si>
  <si>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</si>
  <si>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</si>
  <si>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</si>
  <si>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</si>
  <si>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</si>
  <si>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</si>
  <si>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</si>
  <si>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</si>
  <si>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</si>
  <si>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</si>
  <si>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</si>
  <si>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</si>
  <si>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</si>
  <si>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</si>
  <si>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</si>
  <si>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</si>
  <si>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</si>
  <si>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</si>
  <si>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</si>
  <si>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</si>
  <si>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</si>
  <si>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</si>
  <si>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</si>
  <si>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</si>
  <si>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</si>
  <si>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</si>
  <si>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</si>
  <si>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</si>
  <si>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</si>
  <si>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</si>
  <si>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</si>
  <si>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</si>
  <si>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</si>
  <si>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</si>
  <si>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</si>
  <si>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</si>
  <si>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</si>
  <si>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</si>
  <si>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</si>
  <si>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</si>
  <si>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</si>
  <si>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</si>
  <si>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</si>
  <si>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</si>
  <si>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</si>
  <si>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</si>
  <si>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</si>
  <si>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</si>
  <si>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</si>
  <si>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</si>
  <si>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</si>
  <si>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</si>
  <si>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</si>
  <si>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</si>
  <si>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</si>
  <si>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</si>
  <si>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</si>
  <si>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</si>
  <si>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</si>
  <si>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</si>
  <si>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</si>
  <si>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</si>
  <si>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</si>
  <si>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</si>
  <si>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</si>
  <si>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</si>
  <si>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</si>
  <si>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</si>
  <si>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</si>
  <si>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</si>
  <si>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</si>
  <si>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</si>
  <si>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</si>
  <si>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</si>
  <si>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</si>
  <si>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</si>
  <si>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</si>
  <si>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</si>
  <si>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</si>
  <si>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</si>
  <si>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</si>
  <si>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</si>
  <si>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</si>
  <si>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</si>
  <si>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</si>
  <si>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</si>
  <si>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</si>
  <si>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</si>
  <si>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</si>
  <si>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</si>
  <si>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</si>
  <si>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</si>
  <si>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</si>
  <si>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</si>
  <si>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</si>
  <si>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</si>
  <si>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</si>
  <si>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</si>
  <si>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</si>
  <si>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</si>
  <si>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</si>
  <si>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</si>
  <si>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</si>
  <si>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</si>
  <si>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</si>
  <si>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</si>
  <si>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</si>
  <si>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</si>
  <si>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</si>
  <si>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</si>
  <si>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</si>
  <si>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</si>
  <si>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</si>
  <si>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</si>
  <si>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</si>
  <si>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</si>
  <si>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</si>
  <si>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</si>
  <si>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</si>
  <si>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</si>
  <si>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</si>
  <si>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</si>
  <si>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</si>
  <si>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</si>
  <si>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</si>
  <si>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</si>
  <si>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</si>
  <si>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</si>
  <si>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</si>
  <si>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</si>
  <si>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</si>
  <si>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</si>
  <si>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</si>
  <si>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</si>
  <si>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</si>
  <si>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</si>
  <si>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</si>
  <si>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</si>
  <si>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</si>
  <si>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</si>
  <si>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</si>
  <si>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</si>
  <si>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</si>
  <si>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</si>
  <si>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</si>
  <si>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</si>
  <si>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</si>
  <si>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</si>
  <si>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</si>
  <si>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</si>
  <si>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</si>
  <si>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</si>
  <si>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</si>
  <si>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</si>
  <si>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</si>
  <si>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</si>
  <si>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</si>
  <si>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</si>
  <si>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</si>
  <si>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</si>
  <si>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</si>
  <si>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</si>
  <si>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</si>
  <si>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</si>
  <si>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</si>
  <si>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</si>
  <si>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</si>
  <si>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</si>
  <si>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</si>
  <si>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</si>
  <si>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</si>
  <si>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</si>
  <si>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</si>
  <si>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</si>
  <si>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</si>
  <si>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</si>
  <si>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</si>
  <si>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</si>
  <si>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</si>
  <si>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</si>
  <si>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</si>
  <si>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</si>
  <si>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</si>
  <si>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</si>
  <si>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</si>
  <si>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</si>
  <si>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</si>
  <si>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</si>
  <si>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</si>
  <si>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</si>
  <si>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</si>
  <si>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</si>
  <si>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</si>
  <si>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</si>
  <si>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</si>
  <si>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</si>
  <si>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</si>
  <si>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</si>
  <si>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</si>
  <si>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</si>
  <si>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</si>
  <si>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</si>
  <si>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</si>
  <si>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</si>
  <si>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</si>
  <si>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</si>
  <si>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</si>
  <si>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</si>
  <si>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</si>
  <si>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</si>
  <si>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</si>
  <si>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</si>
  <si>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</si>
  <si>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</si>
  <si>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</si>
  <si>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</si>
  <si>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</si>
  <si>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</si>
  <si>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</si>
  <si>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</si>
  <si>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</si>
  <si>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</si>
  <si>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</si>
  <si>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</si>
  <si>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</si>
  <si>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</si>
  <si>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</si>
  <si>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</si>
  <si>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</si>
  <si>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</si>
  <si>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</si>
  <si>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</si>
  <si>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</si>
  <si>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</si>
  <si>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</si>
  <si>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</si>
  <si>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</si>
  <si>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</si>
  <si>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</si>
  <si>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</si>
  <si>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</si>
  <si>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</si>
  <si>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</si>
  <si>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</si>
  <si>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</si>
  <si>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</si>
  <si>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</si>
  <si>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</si>
  <si>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</si>
  <si>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</si>
  <si>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</si>
  <si>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</si>
  <si>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</si>
  <si>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</si>
  <si>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</si>
  <si>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</si>
  <si>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</si>
  <si>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</si>
  <si>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</si>
  <si>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</si>
  <si>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</si>
  <si>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</si>
  <si>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</si>
  <si>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</si>
  <si>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</si>
  <si>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</si>
  <si>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</si>
  <si>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</si>
  <si>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</si>
  <si>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</si>
  <si>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</si>
  <si>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</si>
  <si>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</si>
  <si>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</si>
  <si>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</si>
  <si>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</si>
  <si>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</si>
  <si>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</si>
  <si>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</si>
  <si>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</si>
  <si>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</si>
  <si>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</si>
  <si>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</si>
  <si>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</si>
  <si>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</si>
  <si>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</si>
  <si>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</si>
  <si>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</si>
  <si>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</si>
  <si>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</si>
  <si>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</si>
  <si>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</si>
  <si>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</si>
  <si>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</si>
  <si>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</si>
  <si>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</si>
  <si>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</si>
  <si>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</si>
  <si>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</si>
  <si>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</si>
  <si>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</si>
  <si>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</si>
  <si>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</si>
  <si>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</si>
  <si>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</si>
  <si>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</si>
  <si>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</si>
  <si>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</si>
  <si>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</si>
  <si>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</si>
  <si>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</si>
  <si>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</si>
  <si>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</si>
  <si>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</si>
  <si>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</si>
  <si>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</si>
  <si>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</si>
  <si>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</si>
  <si>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</si>
  <si>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</si>
  <si>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</si>
  <si>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</si>
  <si>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</si>
  <si>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</si>
  <si>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</si>
  <si>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</si>
  <si>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</si>
  <si>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</si>
  <si>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</si>
  <si>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</si>
  <si>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</si>
  <si>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</si>
  <si>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</si>
  <si>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</si>
  <si>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</si>
  <si>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</si>
  <si>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</si>
  <si>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</si>
  <si>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</si>
  <si>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</si>
  <si>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</si>
  <si>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</si>
  <si>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</si>
  <si>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</si>
  <si>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</si>
  <si>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</si>
  <si>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</si>
  <si>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</si>
  <si>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</si>
  <si>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</si>
  <si>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</si>
  <si>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</si>
  <si>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</si>
  <si>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</si>
  <si>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</si>
  <si>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</si>
  <si>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</si>
  <si>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</si>
  <si>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</si>
  <si>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</si>
  <si>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</si>
  <si>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</si>
  <si>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</si>
  <si>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</si>
  <si>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</si>
  <si>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</si>
  <si>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</si>
  <si>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</si>
  <si>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</si>
  <si>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</si>
  <si>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</si>
  <si>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</si>
  <si>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</si>
  <si>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</si>
  <si>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</si>
  <si>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</si>
  <si>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</si>
  <si>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</si>
  <si>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</si>
  <si>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</si>
  <si>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</si>
  <si>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</si>
  <si>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</si>
  <si>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</si>
  <si>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</si>
  <si>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</si>
  <si>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</si>
  <si>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</si>
  <si>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</si>
  <si>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</si>
  <si>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</si>
  <si>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</si>
  <si>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</si>
  <si>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</si>
  <si>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</si>
  <si>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</si>
  <si>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</si>
  <si>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</si>
  <si>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</si>
  <si>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</si>
  <si>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</si>
  <si>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</si>
  <si>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</si>
  <si>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</si>
  <si>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</si>
  <si>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</si>
  <si>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</si>
  <si>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</si>
  <si>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</si>
  <si>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</si>
  <si>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</si>
  <si>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</si>
  <si>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</si>
  <si>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</si>
  <si>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</si>
  <si>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</si>
  <si>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</si>
  <si>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</si>
  <si>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</si>
  <si>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</si>
  <si>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</si>
  <si>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</si>
  <si>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</si>
  <si>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</si>
  <si>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</si>
  <si>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</si>
  <si>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</si>
  <si>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</si>
  <si>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</si>
  <si>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</si>
  <si>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</si>
  <si>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</si>
  <si>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</si>
  <si>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</si>
  <si>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</si>
  <si>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</si>
  <si>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</si>
  <si>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</si>
  <si>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</si>
  <si>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</si>
  <si>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</si>
  <si>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</si>
  <si>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</si>
  <si>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</si>
  <si>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</si>
  <si>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</si>
  <si>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</si>
  <si>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</si>
  <si>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</si>
  <si>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</si>
  <si>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</si>
  <si>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</si>
  <si>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</si>
  <si>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</si>
  <si>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</si>
  <si>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</si>
  <si>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</si>
  <si>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</si>
  <si>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</si>
  <si>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</si>
  <si>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</si>
  <si>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</si>
  <si>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</si>
  <si>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</si>
  <si>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</si>
  <si>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</si>
  <si>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</si>
  <si>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</si>
  <si>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</si>
  <si>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</si>
  <si>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</si>
  <si>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</si>
  <si>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</si>
  <si>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</si>
  <si>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</si>
  <si>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</si>
  <si>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</si>
  <si>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</si>
  <si>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</si>
  <si>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</si>
  <si>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</si>
  <si>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</si>
  <si>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</si>
  <si>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</si>
  <si>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</si>
  <si>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</si>
  <si>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</si>
  <si>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</si>
  <si>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</si>
  <si>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</si>
  <si>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</si>
  <si>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</si>
  <si>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</si>
  <si>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</si>
  <si>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</si>
  <si>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</si>
  <si>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</si>
  <si>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</si>
  <si>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</si>
  <si>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</si>
  <si>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</si>
  <si>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</si>
  <si>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</si>
  <si>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</si>
  <si>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</si>
  <si>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</si>
  <si>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</si>
  <si>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</si>
  <si>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</si>
  <si>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</si>
  <si>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</si>
  <si>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</si>
  <si>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</si>
  <si>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</si>
  <si>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</si>
  <si>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</si>
  <si>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</si>
  <si>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</si>
  <si>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</si>
  <si>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</si>
  <si>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</si>
  <si>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</si>
  <si>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</si>
  <si>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</si>
  <si>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</si>
  <si>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</si>
  <si>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</si>
  <si>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</si>
  <si>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</si>
  <si>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</si>
  <si>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</si>
  <si>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</si>
  <si>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</si>
  <si>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</si>
  <si>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</si>
  <si>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</si>
  <si>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</si>
  <si>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</si>
  <si>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</si>
  <si>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</si>
  <si>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</si>
  <si>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</si>
  <si>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</si>
  <si>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</si>
  <si>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</si>
  <si>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</si>
  <si>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</si>
  <si>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</si>
  <si>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</si>
  <si>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</si>
  <si>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</si>
  <si>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</si>
  <si>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</si>
  <si>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</si>
  <si>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</si>
  <si>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</si>
  <si>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</si>
  <si>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</si>
  <si>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</si>
  <si>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</si>
  <si>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</si>
  <si>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</si>
  <si>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</si>
  <si>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</si>
  <si>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</si>
  <si>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</si>
  <si>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</si>
  <si>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</si>
  <si>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</si>
  <si>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</si>
  <si>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</si>
  <si>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</si>
  <si>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</si>
  <si>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</si>
  <si>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</si>
  <si>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</si>
  <si>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</si>
  <si>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</si>
  <si>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</si>
  <si>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</si>
  <si>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</si>
  <si>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</si>
  <si>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</si>
  <si>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</si>
  <si>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</si>
  <si>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</si>
  <si>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</si>
  <si>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</si>
  <si>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</si>
  <si>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</si>
  <si>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</si>
  <si>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</si>
  <si>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</si>
  <si>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</si>
  <si>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</si>
  <si>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</si>
  <si>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</si>
  <si>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</si>
  <si>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</si>
  <si>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</si>
  <si>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</si>
  <si>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</si>
  <si>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</si>
  <si>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</si>
  <si>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</si>
  <si>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</si>
  <si>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</si>
  <si>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</si>
  <si>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</si>
  <si>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</si>
  <si>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</si>
  <si>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</si>
  <si>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</si>
  <si>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</si>
  <si>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</si>
  <si>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</si>
  <si>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</si>
  <si>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</si>
  <si>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</si>
  <si>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</si>
  <si>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</si>
  <si>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</si>
  <si>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</si>
  <si>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</si>
  <si>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</si>
  <si>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</si>
  <si>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</si>
  <si>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</si>
  <si>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</si>
  <si>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</si>
  <si>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</si>
  <si>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</si>
  <si>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</si>
  <si>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</si>
  <si>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</si>
  <si>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</si>
  <si>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</si>
  <si>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</si>
  <si>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</si>
  <si>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</si>
  <si>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</si>
  <si>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</si>
  <si>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</si>
  <si>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</si>
  <si>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</si>
  <si>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</si>
  <si>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</si>
  <si>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</si>
  <si>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</si>
  <si>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</si>
  <si>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</si>
  <si>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</si>
  <si>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</si>
  <si>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</si>
  <si>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</si>
  <si>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</si>
  <si>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</si>
  <si>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</si>
  <si>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</si>
  <si>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</si>
  <si>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</si>
  <si>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</si>
  <si>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</si>
  <si>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</si>
  <si>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</si>
  <si>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</si>
  <si>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</si>
  <si>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</si>
  <si>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</si>
  <si>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</si>
  <si>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</si>
  <si>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</si>
  <si>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</si>
  <si>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</si>
  <si>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</si>
  <si>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</si>
  <si>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</si>
  <si>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</si>
  <si>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</si>
  <si>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</si>
  <si>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</si>
  <si>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</si>
  <si>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</si>
  <si>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</si>
  <si>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</si>
  <si>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</si>
  <si>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</si>
  <si>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</si>
  <si>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</si>
  <si>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</si>
  <si>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</si>
  <si>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</si>
  <si>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</si>
  <si>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</si>
  <si>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</si>
  <si>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</si>
  <si>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</si>
  <si>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</si>
  <si>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</si>
  <si>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</si>
  <si>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</si>
  <si>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</si>
  <si>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</si>
  <si>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</si>
  <si>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</si>
  <si>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</si>
  <si>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</si>
  <si>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</si>
  <si>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</si>
  <si>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</si>
  <si>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</si>
  <si>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</si>
  <si>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</si>
  <si>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</si>
  <si>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</si>
  <si>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</si>
  <si>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</si>
  <si>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</si>
  <si>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</si>
  <si>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</si>
  <si>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</si>
  <si>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</si>
  <si>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</si>
  <si>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</si>
  <si>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</si>
  <si>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</si>
  <si>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</si>
  <si>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</si>
  <si>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</si>
  <si>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</si>
  <si>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</si>
  <si>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</si>
  <si>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</si>
  <si>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</si>
  <si>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</si>
  <si>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</si>
  <si>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</si>
  <si>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</si>
  <si>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</si>
  <si>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</si>
  <si>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</si>
  <si>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</si>
  <si>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</si>
  <si>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</si>
  <si>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</si>
  <si>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</si>
  <si>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</si>
  <si>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</si>
  <si>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</si>
  <si>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</si>
  <si>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</si>
  <si>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</si>
  <si>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</si>
  <si>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</si>
  <si>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</si>
  <si>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</si>
  <si>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</si>
  <si>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</si>
  <si>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</si>
  <si>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</si>
  <si>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</si>
  <si>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</si>
  <si>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</si>
  <si>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</si>
  <si>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</si>
  <si>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</si>
  <si>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</si>
  <si>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</si>
  <si>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</si>
  <si>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</si>
  <si>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</si>
  <si>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</si>
  <si>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</si>
  <si>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</si>
  <si>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</si>
  <si>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</si>
  <si>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</si>
  <si>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</si>
  <si>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</si>
  <si>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</si>
  <si>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</si>
  <si>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</si>
  <si>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</si>
  <si>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</si>
  <si>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</si>
  <si>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</si>
  <si>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</si>
  <si>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</si>
  <si>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</si>
  <si>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</si>
  <si>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</si>
  <si>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</si>
  <si>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</si>
  <si>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</si>
  <si>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</si>
  <si>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</si>
  <si>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</si>
  <si>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</si>
  <si>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</si>
  <si>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</si>
  <si>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</si>
  <si>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</si>
  <si>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</si>
  <si>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</si>
  <si>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</si>
  <si>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</si>
  <si>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</si>
  <si>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</si>
  <si>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</si>
  <si>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</si>
  <si>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</si>
  <si>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</si>
  <si>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</si>
  <si>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</si>
  <si>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</si>
  <si>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</si>
  <si>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</si>
  <si>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</si>
  <si>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</si>
  <si>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</si>
  <si>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</si>
  <si>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</si>
  <si>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</si>
  <si>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</si>
  <si>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</si>
  <si>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</si>
  <si>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</si>
  <si>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</si>
  <si>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</si>
  <si>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</si>
  <si>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</si>
  <si>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</si>
  <si>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</si>
  <si>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</si>
  <si>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</si>
  <si>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</si>
  <si>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</si>
  <si>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</si>
  <si>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</si>
  <si>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</si>
  <si>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</si>
  <si>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</si>
  <si>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</si>
  <si>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</si>
  <si>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</si>
  <si>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</si>
  <si>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</si>
  <si>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</si>
  <si>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</si>
  <si>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</si>
  <si>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</si>
  <si>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</si>
  <si>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</si>
  <si>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</si>
  <si>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</si>
  <si>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</si>
  <si>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</si>
  <si>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</si>
  <si>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</si>
  <si>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</si>
  <si>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</si>
  <si>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</si>
  <si>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</si>
  <si>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</si>
  <si>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</si>
  <si>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</si>
  <si>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</si>
  <si>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</si>
  <si>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</si>
  <si>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</si>
  <si>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</si>
  <si>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</si>
  <si>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</si>
  <si>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</si>
  <si>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</si>
  <si>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</si>
  <si>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</si>
  <si>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</si>
  <si>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</si>
  <si>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</si>
  <si>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</si>
  <si>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</si>
  <si>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</si>
  <si>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</si>
  <si>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</si>
  <si>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</si>
  <si>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</si>
  <si>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</si>
  <si>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</si>
  <si>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</si>
  <si>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</si>
  <si>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</si>
  <si>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</si>
  <si>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</si>
  <si>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</si>
  <si>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</si>
  <si>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</si>
  <si>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</si>
  <si>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</si>
  <si>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</si>
  <si>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</si>
  <si>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</si>
  <si>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</si>
  <si>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</si>
  <si>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</si>
  <si>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</si>
  <si>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</si>
  <si>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</si>
  <si>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</si>
  <si>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</si>
  <si>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</si>
  <si>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</si>
  <si>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</si>
  <si>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</si>
  <si>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</si>
  <si>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</si>
  <si>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</si>
  <si>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</si>
  <si>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</si>
  <si>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</si>
  <si>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</si>
  <si>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</si>
  <si>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</si>
  <si>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</si>
  <si>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</si>
  <si>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</si>
  <si>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</si>
  <si>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</si>
  <si>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</si>
  <si>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</si>
  <si>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</si>
  <si>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</si>
  <si>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</si>
  <si>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</si>
  <si>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</si>
  <si>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</si>
  <si>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</si>
  <si>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</si>
  <si>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</si>
  <si>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</si>
  <si>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</si>
  <si>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</si>
  <si>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</si>
  <si>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</si>
  <si>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</si>
  <si>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</si>
  <si>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</si>
  <si>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</si>
  <si>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</si>
  <si>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</si>
  <si>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</si>
  <si>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</si>
  <si>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</si>
  <si>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</si>
  <si>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</si>
  <si>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</si>
  <si>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</si>
  <si>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</si>
  <si>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</si>
  <si>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</si>
  <si>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</si>
  <si>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</si>
  <si>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</si>
  <si>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</si>
  <si>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</si>
  <si>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</si>
  <si>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</si>
  <si>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</si>
  <si>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</si>
  <si>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</si>
  <si>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</si>
  <si>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</si>
  <si>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</si>
  <si>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</si>
  <si>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</si>
  <si>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</si>
  <si>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</si>
  <si>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</si>
  <si>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</si>
  <si>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</si>
  <si>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</si>
  <si>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</si>
  <si>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</si>
  <si>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</si>
  <si>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</si>
  <si>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</si>
  <si>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</si>
  <si>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</si>
  <si>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</si>
  <si>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</si>
  <si>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</si>
  <si>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</si>
  <si>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</si>
  <si>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</si>
  <si>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</si>
  <si>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</si>
  <si>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</si>
  <si>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</si>
  <si>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</si>
  <si>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</si>
  <si>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</si>
  <si>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</si>
  <si>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</si>
  <si>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</si>
  <si>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</si>
  <si>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</si>
  <si>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</si>
  <si>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</si>
  <si>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</si>
  <si>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</si>
  <si>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</si>
  <si>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</si>
  <si>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</si>
  <si>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</si>
  <si>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</si>
  <si>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</si>
  <si>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</si>
  <si>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</si>
  <si>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</si>
  <si>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</si>
  <si>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</si>
  <si>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</si>
  <si>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</si>
  <si>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</si>
  <si>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</si>
  <si>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</si>
  <si>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</si>
  <si>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</si>
  <si>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</si>
  <si>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</si>
  <si>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</si>
  <si>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</si>
  <si>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</si>
  <si>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</si>
  <si>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</si>
  <si>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</si>
  <si>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</si>
  <si>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</si>
  <si>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</si>
  <si>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</si>
  <si>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</si>
  <si>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</si>
  <si>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</si>
  <si>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</si>
  <si>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</si>
  <si>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</si>
  <si>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</si>
  <si>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</si>
  <si>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</si>
  <si>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</si>
  <si>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</si>
  <si>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</si>
  <si>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</si>
  <si>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</si>
  <si>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</si>
  <si>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</si>
  <si>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</si>
  <si>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</si>
  <si>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</si>
  <si>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</si>
  <si>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</si>
  <si>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</si>
  <si>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</si>
  <si>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</si>
  <si>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</si>
  <si>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</si>
  <si>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</si>
  <si>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</si>
  <si>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</si>
  <si>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</si>
  <si>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</si>
  <si>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</si>
  <si>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</si>
  <si>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</si>
  <si>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</si>
  <si>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</si>
  <si>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</si>
  <si>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</si>
  <si>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</si>
  <si>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</si>
  <si>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</si>
  <si>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</si>
  <si>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</si>
  <si>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</si>
  <si>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</si>
  <si>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</si>
  <si>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</si>
  <si>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</si>
  <si>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</si>
  <si>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</si>
  <si>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</si>
  <si>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</si>
  <si>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</si>
  <si>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</si>
  <si>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</si>
  <si>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</si>
  <si>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</si>
  <si>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</si>
  <si>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</si>
  <si>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</si>
  <si>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</si>
  <si>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</si>
  <si>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</si>
  <si>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</si>
  <si>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</si>
  <si>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</si>
  <si>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</si>
  <si>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</si>
  <si>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</si>
  <si>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</si>
  <si>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</si>
  <si>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</si>
  <si>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</si>
  <si>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</si>
  <si>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</si>
  <si>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</si>
  <si>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</si>
  <si>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</si>
  <si>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</si>
  <si>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</si>
  <si>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</si>
  <si>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</si>
  <si>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</si>
  <si>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</si>
  <si>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</si>
  <si>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</si>
  <si>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</si>
  <si>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</si>
  <si>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</si>
  <si>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</si>
  <si>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</si>
  <si>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</si>
  <si>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</si>
  <si>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</si>
  <si>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</si>
  <si>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</si>
  <si>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</si>
  <si>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</si>
  <si>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</si>
  <si>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</si>
  <si>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</si>
  <si>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</si>
  <si>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</si>
  <si>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</si>
  <si>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</si>
  <si>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</si>
  <si>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</si>
  <si>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</si>
  <si>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</si>
  <si>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</si>
  <si>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</si>
  <si>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</si>
  <si>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</si>
  <si>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</si>
  <si>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</si>
  <si>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</si>
  <si>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</si>
  <si>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</si>
  <si>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</si>
  <si>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</si>
  <si>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</si>
  <si>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</si>
  <si>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</si>
  <si>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</si>
  <si>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</si>
  <si>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</si>
  <si>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</si>
  <si>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</si>
  <si>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</si>
  <si>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</si>
  <si>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</si>
  <si>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</si>
  <si>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</si>
  <si>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</si>
  <si>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</si>
  <si>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</si>
  <si>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</si>
  <si>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</si>
  <si>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</si>
  <si>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</si>
  <si>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</si>
  <si>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</si>
  <si>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</si>
  <si>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</si>
  <si>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</si>
  <si>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</si>
  <si>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</si>
  <si>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</si>
  <si>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</si>
  <si>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</si>
  <si>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</si>
  <si>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</si>
  <si>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</si>
  <si>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</si>
  <si>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</si>
  <si>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</si>
  <si>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</si>
  <si>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</si>
  <si>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</si>
  <si>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</si>
  <si>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</si>
  <si>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</si>
  <si>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</si>
  <si>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</si>
  <si>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</si>
  <si>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</si>
  <si>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</si>
  <si>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</si>
  <si>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</si>
  <si>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</si>
  <si>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</si>
  <si>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</si>
  <si>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</si>
  <si>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</si>
  <si>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</si>
  <si>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</si>
  <si>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</si>
  <si>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</si>
  <si>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</si>
  <si>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</si>
  <si>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</si>
  <si>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</si>
  <si>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</si>
  <si>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</si>
  <si>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</si>
  <si>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</si>
  <si>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</si>
  <si>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</si>
  <si>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</si>
  <si>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</si>
  <si>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</si>
  <si>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</si>
  <si>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</si>
  <si>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</si>
  <si>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</si>
  <si>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</si>
  <si>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</si>
  <si>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</si>
  <si>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</si>
  <si>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</si>
  <si>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</si>
  <si>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</si>
  <si>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</si>
  <si>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</si>
  <si>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</si>
  <si>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</si>
  <si>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</si>
  <si>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</si>
  <si>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</si>
  <si>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</si>
  <si>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</si>
  <si>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</si>
  <si>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</si>
  <si>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</si>
  <si>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</si>
  <si>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</si>
  <si>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</si>
  <si>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</si>
  <si>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</si>
  <si>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</si>
  <si>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</si>
  <si>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</si>
  <si>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</si>
  <si>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</si>
  <si>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</si>
  <si>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</si>
  <si>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</si>
  <si>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</si>
  <si>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</si>
  <si>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</si>
  <si>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</si>
  <si>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</si>
  <si>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</si>
  <si>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</si>
  <si>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</si>
  <si>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</si>
  <si>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</si>
  <si>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</si>
  <si>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</si>
  <si>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</si>
  <si>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</si>
  <si>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</si>
  <si>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</si>
  <si>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</si>
  <si>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</si>
  <si>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</si>
  <si>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</si>
  <si>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</si>
  <si>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</si>
  <si>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</si>
  <si>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</si>
  <si>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</si>
  <si>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</si>
  <si>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</si>
  <si>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</si>
  <si>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</si>
  <si>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</si>
  <si>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</si>
  <si>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</si>
  <si>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</si>
  <si>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</si>
  <si>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</si>
  <si>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</si>
  <si>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</si>
  <si>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</si>
  <si>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</si>
  <si>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</si>
  <si>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</si>
  <si>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</si>
  <si>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</si>
  <si>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</si>
  <si>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</si>
  <si>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</si>
  <si>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</si>
  <si>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</si>
  <si>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</si>
  <si>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</si>
  <si>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</si>
  <si>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</si>
  <si>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</si>
  <si>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</si>
  <si>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</si>
  <si>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</si>
  <si>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</si>
  <si>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</si>
  <si>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</si>
  <si>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</si>
  <si>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</si>
  <si>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</si>
  <si>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</si>
  <si>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</si>
  <si>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</si>
  <si>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</si>
  <si>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</si>
  <si>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</si>
  <si>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</si>
  <si>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</si>
  <si>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</si>
  <si>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</si>
  <si>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</si>
  <si>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</si>
  <si>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</si>
  <si>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</si>
  <si>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</si>
  <si>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</si>
  <si>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</si>
  <si>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</si>
  <si>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</si>
  <si>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</si>
  <si>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</si>
  <si>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</si>
  <si>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</si>
  <si>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</si>
  <si>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</si>
  <si>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</si>
  <si>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</si>
  <si>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</si>
  <si>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</si>
  <si>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</si>
  <si>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</si>
  <si>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</si>
  <si>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</si>
  <si>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</si>
  <si>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</si>
  <si>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</si>
  <si>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</si>
  <si>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</si>
  <si>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</si>
  <si>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</si>
  <si>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</si>
  <si>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</si>
  <si>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</si>
  <si>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</si>
  <si>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</si>
  <si>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</si>
  <si>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</si>
  <si>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</si>
  <si>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</si>
  <si>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</si>
  <si>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</si>
  <si>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</si>
  <si>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</si>
  <si>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</si>
  <si>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</si>
  <si>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</si>
  <si>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</si>
  <si>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</si>
  <si>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</si>
  <si>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</si>
  <si>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</si>
  <si>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</si>
  <si>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</si>
  <si>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</si>
  <si>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</si>
  <si>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</si>
  <si>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</si>
  <si>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</si>
  <si>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</si>
  <si>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</si>
  <si>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</si>
  <si>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</si>
  <si>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</si>
  <si>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</si>
  <si>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</si>
  <si>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</si>
  <si>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</si>
  <si>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</si>
  <si>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</si>
  <si>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</si>
  <si>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</si>
  <si>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</si>
  <si>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</si>
  <si>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</si>
  <si>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</si>
  <si>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</si>
  <si>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</si>
  <si>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</si>
  <si>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</si>
  <si>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</si>
  <si>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</si>
  <si>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</si>
  <si>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</si>
  <si>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</si>
  <si>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</si>
  <si>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</si>
  <si>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</si>
  <si>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</si>
  <si>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</si>
  <si>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</si>
  <si>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</si>
  <si>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</si>
  <si>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</si>
  <si>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</si>
  <si>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</si>
  <si>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</si>
  <si>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</si>
  <si>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</si>
  <si>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</si>
  <si>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</si>
  <si>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</si>
  <si>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</si>
  <si>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</si>
  <si>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</si>
  <si>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</si>
  <si>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</si>
  <si>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</si>
  <si>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</si>
  <si>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</si>
  <si>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</si>
  <si>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</si>
  <si>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</si>
  <si>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</si>
  <si>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</si>
  <si>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</si>
  <si>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</si>
  <si>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</si>
  <si>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</si>
  <si>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</si>
  <si>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</si>
  <si>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</si>
  <si>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</si>
  <si>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</si>
  <si>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</si>
  <si>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</si>
  <si>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</si>
  <si>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</si>
  <si>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</si>
  <si>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</si>
  <si>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</si>
  <si>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</si>
  <si>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</si>
  <si>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</si>
  <si>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</si>
  <si>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</si>
  <si>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</si>
  <si>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</si>
  <si>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</si>
  <si>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</si>
  <si>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</si>
  <si>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</si>
  <si>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</si>
  <si>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</si>
  <si>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</si>
  <si>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</si>
  <si>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</si>
  <si>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</si>
  <si>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</si>
  <si>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</si>
  <si>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</si>
  <si>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</si>
  <si>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</si>
  <si>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</si>
  <si>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</si>
  <si>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</si>
  <si>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</si>
  <si>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</si>
  <si>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</si>
  <si>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</si>
  <si>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</si>
  <si>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</si>
  <si>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</si>
  <si>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</si>
  <si>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</si>
  <si>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</si>
  <si>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</si>
  <si>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</si>
  <si>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</si>
  <si>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</si>
  <si>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</si>
  <si>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</si>
  <si>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</si>
  <si>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</si>
  <si>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</si>
  <si>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</si>
  <si>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</si>
  <si>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</si>
  <si>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</si>
  <si>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</si>
  <si>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</si>
  <si>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</si>
  <si>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</si>
  <si>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</si>
  <si>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</si>
  <si>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</si>
  <si>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</si>
  <si>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</si>
  <si>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</si>
  <si>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</si>
  <si>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</si>
  <si>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</si>
  <si>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</si>
  <si>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</si>
  <si>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</si>
  <si>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</si>
  <si>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</si>
  <si>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</si>
  <si>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</si>
  <si>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</si>
  <si>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</si>
  <si>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</si>
  <si>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</si>
  <si>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</si>
  <si>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</si>
  <si>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</si>
  <si>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</si>
  <si>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</si>
  <si>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</si>
  <si>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</si>
  <si>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</si>
  <si>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</si>
  <si>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</si>
  <si>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</si>
  <si>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</si>
  <si>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</si>
  <si>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</si>
  <si>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</si>
  <si>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</si>
  <si>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</si>
  <si>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</si>
  <si>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</si>
  <si>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</si>
  <si>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</si>
  <si>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</si>
  <si>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</si>
  <si>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</si>
  <si>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</si>
  <si>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</si>
  <si>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</si>
  <si>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</si>
  <si>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</si>
  <si>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</si>
  <si>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</si>
  <si>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</si>
  <si>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</si>
  <si>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</si>
  <si>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</si>
  <si>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</si>
  <si>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</si>
  <si>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</si>
  <si>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</si>
  <si>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</si>
  <si>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</si>
  <si>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</si>
  <si>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</si>
  <si>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</si>
  <si>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</si>
  <si>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</si>
  <si>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</si>
  <si>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</si>
  <si>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</si>
  <si>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</si>
  <si>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</si>
  <si>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</si>
  <si>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</si>
  <si>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</si>
  <si>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</si>
  <si>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</si>
  <si>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</si>
  <si>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</si>
  <si>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</si>
  <si>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</si>
  <si>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</si>
  <si>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</si>
  <si>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</si>
  <si>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</si>
  <si>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</si>
  <si>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</si>
  <si>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</si>
  <si>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</si>
  <si>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</si>
  <si>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</si>
  <si>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</si>
  <si>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</si>
  <si>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</si>
  <si>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</si>
  <si>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</si>
  <si>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</si>
  <si>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</si>
  <si>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</si>
  <si>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</si>
  <si>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</si>
  <si>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</si>
  <si>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</si>
  <si>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</si>
  <si>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</si>
  <si>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</si>
  <si>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</si>
  <si>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</si>
  <si>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</si>
  <si>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</si>
  <si>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</si>
  <si>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</si>
  <si>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</si>
  <si>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</si>
  <si>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</si>
  <si>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</si>
  <si>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</si>
  <si>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</si>
  <si>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</si>
  <si>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</si>
  <si>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</si>
  <si>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</si>
  <si>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</si>
  <si>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</si>
  <si>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</si>
  <si>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</si>
  <si>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</si>
  <si>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</si>
  <si>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</si>
  <si>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</si>
  <si>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</si>
  <si>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</si>
  <si>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</si>
  <si>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</si>
  <si>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</si>
  <si>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</si>
  <si>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</si>
  <si>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</si>
  <si>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</si>
  <si>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</si>
  <si>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</si>
  <si>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</si>
  <si>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</si>
  <si>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</si>
  <si>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</si>
  <si>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</si>
  <si>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</si>
  <si>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</si>
  <si>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</si>
  <si>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</si>
  <si>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</si>
  <si>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</si>
  <si>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</si>
  <si>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</si>
  <si>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</si>
  <si>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</si>
  <si>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</si>
  <si>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</si>
  <si>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</si>
  <si>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</si>
  <si>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</si>
  <si>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</si>
  <si>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</si>
  <si>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</si>
  <si>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</si>
  <si>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</si>
  <si>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</si>
  <si>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</si>
  <si>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</si>
  <si>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</si>
  <si>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</si>
  <si>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</si>
  <si>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</si>
  <si>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</si>
  <si>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</si>
  <si>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</si>
  <si>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</si>
  <si>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</si>
  <si>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</si>
  <si>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</si>
  <si>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</si>
  <si>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</si>
  <si>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</si>
  <si>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</si>
  <si>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</si>
  <si>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</si>
  <si>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</si>
  <si>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</si>
  <si>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</si>
  <si>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</si>
  <si>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</si>
  <si>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</si>
  <si>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</si>
  <si>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</si>
  <si>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</si>
  <si>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</si>
  <si>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</si>
  <si>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</si>
  <si>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</si>
  <si>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</si>
  <si>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</si>
  <si>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</si>
  <si>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</si>
  <si>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</si>
  <si>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</si>
  <si>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</si>
  <si>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</si>
  <si>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</si>
  <si>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</si>
  <si>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</si>
  <si>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</si>
  <si>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</si>
  <si>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</si>
  <si>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</si>
  <si>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</si>
  <si>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</si>
  <si>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</si>
  <si>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</si>
  <si>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</si>
  <si>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</si>
  <si>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</si>
  <si>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</si>
  <si>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</si>
  <si>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</si>
  <si>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</si>
  <si>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</si>
  <si>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</si>
  <si>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</si>
  <si>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</si>
  <si>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</si>
  <si>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</si>
  <si>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</si>
  <si>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</si>
  <si>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</si>
  <si>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</si>
  <si>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</si>
  <si>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</si>
  <si>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</si>
  <si>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</si>
  <si>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</si>
  <si>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</si>
  <si>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</si>
  <si>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</si>
  <si>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</si>
  <si>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</si>
  <si>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</si>
  <si>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</si>
  <si>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</si>
  <si>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</si>
  <si>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</si>
  <si>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</si>
  <si>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</si>
  <si>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</si>
  <si>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</si>
  <si>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</si>
  <si>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</si>
  <si>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</si>
  <si>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</si>
  <si>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</si>
  <si>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</si>
  <si>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</si>
  <si>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</si>
  <si>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</si>
  <si>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</si>
  <si>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</si>
  <si>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</si>
  <si>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</si>
  <si>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</si>
  <si>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</si>
  <si>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</si>
  <si>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</si>
  <si>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</si>
  <si>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</si>
  <si>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</si>
  <si>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</si>
  <si>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</si>
  <si>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</si>
  <si>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</si>
  <si>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</si>
  <si>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</si>
  <si>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</si>
  <si>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</si>
  <si>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</si>
  <si>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</si>
  <si>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</si>
  <si>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</si>
  <si>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</si>
  <si>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</si>
  <si>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</si>
  <si>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</si>
  <si>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</si>
  <si>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</si>
  <si>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</si>
  <si>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</si>
  <si>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</si>
  <si>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</si>
  <si>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</si>
  <si>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</si>
  <si>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</si>
  <si>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</si>
  <si>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</si>
  <si>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</si>
  <si>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</si>
  <si>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</si>
  <si>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</si>
  <si>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</si>
  <si>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</si>
  <si>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</si>
  <si>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</si>
  <si>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</si>
  <si>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</si>
  <si>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</si>
  <si>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</si>
  <si>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</si>
  <si>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</si>
  <si>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</si>
  <si>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</si>
  <si>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</si>
  <si>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</si>
  <si>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</si>
  <si>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</si>
  <si>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</si>
  <si>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</si>
  <si>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</si>
  <si>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</si>
  <si>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</si>
  <si>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</si>
  <si>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</si>
  <si>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</si>
  <si>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</si>
  <si>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</si>
  <si>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</si>
  <si>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</si>
  <si>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</si>
  <si>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</si>
  <si>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</si>
  <si>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</si>
  <si>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</si>
  <si>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</si>
  <si>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</si>
  <si>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</si>
  <si>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</si>
  <si>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</si>
  <si>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</si>
  <si>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</si>
  <si>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</si>
  <si>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</si>
  <si>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</si>
  <si>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</si>
  <si>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</si>
  <si>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</si>
  <si>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</si>
  <si>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</si>
  <si>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</si>
  <si>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</si>
  <si>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</si>
  <si>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</si>
  <si>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</si>
  <si>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</si>
  <si>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</si>
  <si>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</si>
  <si>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</si>
  <si>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</si>
  <si>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</si>
  <si>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</si>
  <si>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</si>
  <si>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</si>
  <si>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</si>
  <si>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</si>
  <si>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</si>
  <si>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</si>
  <si>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</si>
  <si>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</si>
  <si>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</si>
  <si>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</si>
  <si>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</si>
  <si>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</si>
  <si>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</si>
  <si>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</si>
  <si>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</si>
  <si>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</si>
  <si>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</si>
  <si>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</si>
  <si>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</si>
  <si>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</si>
  <si>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</si>
  <si>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</si>
  <si>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</si>
  <si>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</si>
  <si>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</si>
  <si>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</si>
  <si>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</si>
  <si>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</si>
  <si>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</si>
  <si>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</si>
  <si>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</si>
  <si>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</si>
  <si>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</si>
  <si>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</si>
  <si>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</si>
  <si>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</si>
  <si>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</si>
  <si>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</si>
  <si>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</si>
  <si>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</si>
  <si>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</si>
  <si>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</si>
  <si>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</si>
  <si>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</si>
  <si>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</si>
  <si>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</si>
  <si>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</si>
  <si>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</si>
  <si>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</si>
  <si>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</si>
  <si>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</si>
  <si>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</si>
  <si>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</si>
  <si>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</si>
  <si>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</si>
  <si>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</si>
  <si>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</si>
  <si>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</si>
  <si>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</si>
  <si>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</si>
  <si>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</si>
  <si>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</si>
  <si>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</si>
  <si>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</si>
  <si>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</si>
  <si>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</si>
  <si>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</si>
  <si>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</si>
  <si>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</si>
  <si>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</si>
  <si>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</si>
  <si>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</si>
  <si>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</si>
  <si>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</si>
  <si>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</si>
  <si>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</si>
  <si>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</si>
  <si>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</si>
  <si>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</si>
  <si>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</si>
  <si>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</si>
  <si>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</si>
  <si>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</si>
  <si>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</si>
  <si>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</si>
  <si>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</si>
  <si>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</si>
  <si>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</si>
  <si>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</si>
  <si>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</si>
  <si>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</si>
  <si>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</si>
  <si>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</si>
  <si>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</si>
  <si>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</si>
  <si>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</si>
  <si>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</si>
  <si>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</si>
  <si>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</si>
  <si>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</si>
  <si>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</si>
  <si>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</si>
  <si>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</si>
  <si>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</si>
  <si>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</si>
  <si>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</si>
  <si>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</si>
  <si>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</si>
  <si>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</si>
  <si>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</si>
  <si>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</si>
  <si>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</si>
  <si>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</si>
  <si>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</si>
  <si>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</si>
  <si>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</si>
  <si>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</si>
  <si>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</si>
  <si>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</si>
  <si>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</si>
  <si>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</si>
  <si>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</si>
  <si>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</si>
  <si>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</si>
  <si>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</si>
  <si>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</si>
  <si>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</si>
  <si>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</si>
  <si>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</si>
  <si>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</si>
  <si>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</si>
  <si>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</si>
  <si>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</si>
  <si>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</si>
  <si>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</si>
  <si>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</si>
  <si>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</si>
  <si>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</si>
  <si>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</si>
  <si>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</si>
  <si>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</si>
  <si>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</si>
  <si>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</si>
  <si>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</si>
  <si>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</si>
  <si>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</si>
  <si>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</si>
  <si>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</si>
  <si>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</si>
  <si>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</si>
  <si>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</si>
  <si>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</si>
  <si>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</si>
  <si>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</si>
  <si>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</si>
  <si>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</si>
  <si>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</si>
  <si>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</si>
  <si>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</si>
  <si>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</si>
  <si>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</si>
  <si>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</si>
  <si>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</si>
  <si>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</si>
  <si>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</si>
  <si>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</si>
  <si>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</si>
  <si>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</si>
  <si>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</si>
  <si>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</si>
  <si>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</si>
  <si>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</si>
  <si>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</si>
  <si>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</si>
  <si>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</si>
  <si>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</si>
  <si>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</si>
  <si>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</si>
  <si>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</si>
  <si>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</si>
  <si>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</si>
  <si>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</si>
  <si>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</si>
  <si>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</si>
  <si>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</si>
  <si>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</si>
  <si>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</si>
  <si>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</si>
  <si>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</si>
  <si>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</si>
  <si>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</si>
  <si>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</si>
  <si>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</si>
  <si>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</si>
  <si>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</si>
  <si>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</si>
  <si>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</si>
  <si>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</si>
  <si>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</si>
  <si>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</si>
  <si>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</si>
  <si>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</si>
  <si>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</si>
  <si>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</si>
  <si>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</si>
  <si>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</si>
  <si>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</si>
  <si>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</si>
  <si>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</si>
  <si>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</si>
  <si>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</si>
  <si>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</si>
  <si>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</si>
  <si>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</si>
  <si>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</si>
  <si>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</si>
  <si>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</si>
  <si>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</si>
  <si>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</si>
  <si>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</si>
  <si>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</si>
  <si>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</si>
  <si>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</si>
  <si>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</si>
  <si>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</si>
  <si>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</si>
  <si>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</si>
  <si>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</si>
  <si>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</si>
  <si>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</si>
  <si>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</si>
  <si>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</si>
  <si>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</si>
  <si>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</si>
  <si>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</si>
  <si>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</si>
  <si>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</si>
  <si>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</si>
  <si>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</si>
  <si>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</si>
  <si>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</si>
  <si>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</si>
  <si>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</si>
  <si>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</si>
  <si>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</si>
  <si>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</si>
  <si>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</si>
  <si>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</si>
  <si>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</si>
  <si>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</si>
  <si>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</si>
  <si>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</si>
  <si>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</si>
  <si>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</si>
  <si>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</si>
  <si>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</si>
  <si>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</si>
  <si>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</si>
  <si>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</si>
  <si>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</si>
  <si>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</si>
  <si>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</si>
  <si>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</si>
  <si>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</si>
  <si>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</si>
  <si>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</si>
  <si>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</si>
  <si>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</si>
  <si>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</si>
  <si>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</si>
  <si>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</si>
  <si>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</si>
  <si>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</si>
  <si>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</si>
  <si>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</si>
  <si>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</si>
  <si>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</si>
  <si>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</si>
  <si>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</si>
  <si>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</si>
  <si>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</si>
  <si>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</si>
  <si>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</si>
  <si>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</si>
  <si>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</si>
  <si>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</si>
  <si>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</si>
  <si>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</si>
  <si>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</si>
  <si>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</si>
  <si>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</si>
  <si>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</si>
  <si>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</si>
  <si>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</si>
  <si>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</si>
  <si>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</si>
  <si>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</si>
  <si>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</si>
  <si>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</si>
  <si>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</si>
  <si>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</si>
  <si>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</si>
  <si>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</si>
  <si>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</si>
  <si>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</si>
  <si>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</si>
  <si>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</si>
  <si>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</si>
  <si>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</si>
  <si>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</si>
  <si>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</si>
  <si>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</si>
  <si>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</si>
  <si>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</si>
  <si>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</si>
  <si>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</si>
  <si>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</si>
  <si>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</si>
  <si>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</si>
  <si>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</si>
  <si>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</si>
  <si>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</si>
  <si>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</si>
  <si>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</si>
  <si>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</si>
  <si>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</si>
  <si>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</si>
  <si>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</si>
  <si>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</si>
  <si>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</si>
  <si>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</si>
  <si>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</si>
  <si>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</si>
  <si>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</si>
  <si>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</si>
  <si>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</si>
  <si>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</si>
  <si>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</si>
  <si>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</si>
  <si>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</si>
  <si>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</si>
  <si>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</si>
  <si>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</si>
  <si>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</si>
  <si>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</si>
  <si>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</si>
  <si>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</si>
  <si>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</si>
  <si>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</si>
  <si>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</si>
  <si>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</si>
  <si>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</si>
  <si>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</si>
  <si>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</si>
  <si>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</si>
  <si>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</si>
  <si>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</si>
  <si>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</si>
  <si>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</si>
  <si>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</si>
  <si>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</si>
  <si>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</si>
  <si>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</si>
  <si>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</si>
  <si>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</si>
  <si>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</si>
  <si>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</si>
  <si>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</si>
  <si>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</si>
  <si>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</si>
  <si>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</si>
  <si>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</si>
  <si>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</si>
  <si>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</si>
  <si>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</si>
  <si>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</si>
  <si>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</si>
  <si>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</si>
  <si>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</si>
  <si>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</si>
  <si>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</si>
  <si>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</si>
  <si>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</si>
  <si>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</si>
  <si>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</si>
  <si>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</si>
  <si>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</si>
  <si>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</si>
  <si>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</si>
  <si>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</si>
  <si>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</si>
  <si>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</si>
  <si>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</si>
  <si>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</si>
  <si>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</si>
  <si>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</si>
  <si>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</si>
  <si>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</si>
  <si>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</si>
  <si>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</si>
  <si>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</si>
  <si>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</si>
  <si>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</si>
  <si>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</si>
  <si>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</si>
  <si>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</si>
  <si>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</si>
  <si>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</si>
  <si>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</si>
  <si>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</si>
  <si>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</si>
  <si>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</si>
  <si>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</si>
  <si>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</si>
  <si>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</si>
  <si>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</si>
  <si>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</si>
  <si>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</si>
  <si>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</si>
  <si>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</si>
  <si>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</si>
  <si>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</si>
  <si>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</si>
  <si>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</si>
  <si>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</si>
  <si>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</si>
  <si>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</si>
  <si>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</si>
  <si>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</si>
  <si>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</si>
  <si>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</si>
  <si>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</si>
  <si>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</si>
  <si>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</si>
  <si>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</si>
  <si>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</si>
  <si>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</si>
  <si>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</si>
  <si>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</si>
  <si>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</si>
  <si>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</si>
  <si>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</si>
  <si>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</si>
  <si>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</si>
  <si>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</si>
  <si>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</si>
  <si>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</si>
  <si>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</si>
  <si>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</si>
  <si>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</si>
  <si>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</si>
  <si>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</si>
  <si>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</si>
  <si>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</si>
  <si>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</si>
  <si>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</si>
  <si>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</si>
  <si>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</si>
  <si>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</si>
  <si>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</si>
  <si>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</si>
  <si>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</si>
  <si>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</si>
  <si>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</si>
  <si>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</si>
  <si>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</si>
  <si>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</si>
  <si>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</si>
  <si>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</si>
  <si>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</si>
  <si>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</si>
  <si>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</si>
  <si>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</si>
  <si>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</si>
  <si>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</si>
  <si>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</si>
  <si>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</si>
  <si>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</si>
  <si>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</si>
  <si>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</si>
  <si>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</si>
  <si>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</si>
  <si>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</si>
  <si>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</si>
  <si>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</si>
  <si>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</si>
  <si>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</si>
  <si>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</si>
  <si>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</si>
  <si>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</si>
  <si>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</si>
  <si>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</si>
  <si>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</si>
  <si>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</si>
  <si>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</si>
  <si>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</si>
  <si>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</si>
  <si>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</si>
  <si>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</si>
  <si>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</si>
  <si>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</si>
  <si>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</si>
  <si>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</si>
  <si>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</si>
  <si>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</si>
  <si>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</si>
  <si>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</si>
  <si>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</si>
  <si>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</si>
  <si>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</si>
  <si>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</si>
  <si>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</si>
  <si>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</si>
  <si>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</si>
  <si>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</si>
  <si>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</si>
  <si>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</si>
  <si>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</si>
  <si>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</si>
  <si>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</si>
  <si>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</si>
  <si>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</si>
  <si>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</si>
  <si>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</si>
  <si>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</si>
  <si>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</si>
  <si>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</si>
  <si>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</si>
  <si>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</si>
  <si>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</si>
  <si>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</si>
  <si>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</si>
  <si>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</si>
  <si>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</si>
  <si>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</si>
  <si>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</si>
  <si>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</si>
  <si>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</si>
  <si>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</si>
  <si>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</si>
  <si>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</si>
  <si>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</si>
  <si>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</si>
  <si>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</si>
  <si>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</si>
  <si>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</si>
  <si>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</si>
  <si>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</si>
  <si>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</si>
  <si>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</si>
  <si>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</si>
  <si>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</si>
  <si>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</si>
  <si>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</si>
  <si>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</si>
  <si>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</si>
  <si>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</si>
  <si>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</si>
  <si>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</si>
  <si>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</si>
  <si>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</si>
  <si>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</si>
  <si>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</si>
  <si>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</si>
  <si>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</si>
  <si>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</si>
  <si>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</si>
  <si>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</si>
  <si>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</si>
  <si>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</si>
  <si>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</si>
  <si>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</si>
  <si>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</si>
  <si>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</si>
  <si>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</si>
  <si>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</si>
  <si>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</si>
  <si>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</si>
  <si>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</si>
  <si>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</si>
  <si>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</si>
  <si>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</si>
  <si>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</si>
  <si>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</si>
  <si>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</si>
  <si>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</si>
  <si>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</si>
  <si>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</si>
  <si>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</si>
  <si>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</si>
  <si>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</si>
  <si>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</si>
  <si>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</si>
  <si>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</si>
  <si>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</si>
  <si>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</si>
  <si>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</si>
  <si>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</si>
  <si>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</si>
  <si>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</si>
  <si>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</si>
  <si>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</si>
  <si>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</si>
  <si>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</si>
  <si>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</si>
  <si>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</si>
  <si>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</si>
  <si>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</si>
  <si>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</si>
  <si>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</si>
  <si>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</si>
  <si>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</si>
  <si>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</si>
  <si>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</si>
  <si>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</si>
  <si>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</si>
  <si>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</si>
  <si>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</si>
  <si>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</si>
  <si>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</si>
  <si>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</si>
  <si>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</si>
  <si>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</si>
  <si>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</si>
  <si>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</si>
  <si>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</si>
  <si>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</si>
  <si>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</si>
  <si>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</si>
  <si>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</si>
  <si>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</si>
  <si>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</si>
  <si>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</si>
  <si>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</si>
  <si>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</si>
  <si>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</si>
  <si>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</si>
  <si>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</si>
  <si>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</si>
  <si>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</si>
  <si>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</si>
  <si>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</si>
  <si>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</si>
  <si>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</si>
  <si>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</si>
  <si>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</si>
  <si>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</si>
  <si>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</si>
  <si>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</si>
  <si>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</si>
  <si>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</si>
  <si>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</si>
  <si>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</si>
  <si>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</si>
  <si>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</si>
  <si>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</si>
  <si>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</si>
  <si>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</si>
  <si>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</si>
  <si>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</si>
  <si>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</si>
  <si>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</si>
  <si>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</si>
  <si>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</si>
  <si>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</si>
  <si>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</si>
  <si>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</si>
  <si>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</si>
  <si>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</si>
  <si>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</si>
  <si>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</si>
  <si>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</si>
  <si>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</si>
  <si>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</si>
  <si>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</si>
  <si>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</si>
  <si>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</si>
  <si>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</si>
  <si>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</si>
  <si>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</si>
  <si>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</si>
  <si>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</si>
  <si>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</si>
  <si>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</si>
  <si>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</si>
  <si>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</si>
  <si>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</si>
  <si>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</si>
  <si>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</si>
  <si>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</si>
  <si>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</si>
  <si>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</si>
  <si>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</si>
  <si>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</si>
  <si>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</si>
  <si>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</si>
  <si>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</si>
  <si>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</si>
  <si>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</si>
  <si>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</si>
  <si>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</si>
  <si>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</si>
  <si>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</si>
  <si>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</si>
  <si>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</si>
  <si>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</si>
  <si>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</si>
  <si>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</si>
  <si>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</si>
  <si>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</si>
  <si>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</si>
  <si>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</si>
  <si>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</si>
  <si>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</si>
  <si>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</si>
  <si>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</si>
  <si>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</si>
  <si>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</si>
  <si>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</si>
  <si>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</si>
  <si>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</si>
  <si>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</si>
  <si>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</si>
  <si>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</si>
  <si>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</si>
  <si>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</si>
  <si>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</si>
  <si>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</si>
  <si>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</si>
  <si>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</si>
  <si>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</si>
  <si>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</si>
  <si>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</si>
  <si>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</si>
  <si>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</si>
  <si>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</si>
  <si>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</si>
  <si>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</si>
  <si>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</si>
  <si>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</si>
  <si>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</si>
  <si>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</si>
  <si>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</si>
  <si>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</si>
  <si>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</si>
  <si>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</si>
  <si>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</si>
  <si>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</si>
  <si>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</si>
  <si>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</si>
  <si>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</si>
  <si>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</si>
  <si>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</si>
  <si>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</si>
  <si>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</si>
  <si>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</si>
  <si>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</si>
  <si>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</si>
  <si>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</si>
  <si>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</si>
  <si>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</si>
  <si>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</si>
  <si>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</si>
  <si>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</si>
  <si>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</si>
  <si>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</si>
  <si>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</si>
  <si>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</si>
  <si>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</si>
  <si>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</si>
  <si>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</si>
  <si>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</si>
  <si>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</si>
  <si>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</si>
  <si>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</si>
  <si>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</si>
  <si>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</si>
  <si>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</si>
  <si>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</si>
  <si>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</si>
  <si>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</si>
  <si>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</si>
  <si>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</si>
  <si>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</si>
  <si>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</si>
  <si>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</si>
  <si>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</si>
  <si>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</si>
  <si>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</si>
  <si>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</si>
  <si>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</si>
  <si>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</si>
  <si>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</si>
  <si>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</si>
  <si>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</si>
  <si>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</si>
  <si>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</si>
  <si>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</si>
  <si>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</si>
  <si>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</si>
  <si>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</si>
  <si>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</si>
  <si>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</si>
  <si>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</si>
  <si>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</si>
  <si>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</si>
  <si>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</si>
  <si>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</si>
  <si>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</si>
  <si>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</si>
  <si>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</si>
  <si>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</si>
  <si>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</si>
  <si>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</si>
  <si>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</si>
  <si>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</si>
  <si>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</si>
  <si>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</si>
  <si>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</si>
  <si>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</si>
  <si>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</si>
  <si>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</si>
  <si>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</si>
  <si>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</si>
  <si>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</si>
  <si>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</si>
  <si>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</si>
  <si>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</si>
  <si>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</si>
  <si>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</si>
  <si>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</si>
  <si>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</si>
  <si>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</si>
  <si>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</si>
  <si>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</si>
  <si>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</si>
  <si>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</si>
  <si>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</si>
  <si>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</si>
  <si>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</si>
  <si>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</si>
  <si>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</si>
  <si>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</si>
  <si>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</si>
  <si>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</si>
  <si>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</si>
  <si>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</si>
  <si>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</si>
  <si>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</si>
  <si>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</si>
  <si>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</si>
  <si>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</si>
  <si>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</si>
  <si>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</si>
  <si>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</si>
  <si>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</si>
  <si>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</si>
  <si>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</si>
  <si>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</si>
  <si>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</si>
  <si>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</si>
  <si>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</si>
  <si>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</si>
  <si>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</si>
  <si>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</si>
  <si>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</si>
  <si>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</si>
  <si>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</si>
  <si>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</si>
  <si>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</si>
  <si>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</si>
  <si>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</si>
  <si>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</si>
  <si>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</si>
  <si>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</si>
  <si>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</si>
  <si>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</si>
  <si>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</si>
  <si>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</si>
  <si>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</si>
  <si>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</si>
  <si>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</si>
  <si>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</si>
  <si>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</si>
  <si>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</si>
  <si>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</si>
  <si>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</si>
  <si>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</si>
  <si>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</si>
  <si>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</si>
  <si>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</si>
  <si>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</si>
  <si>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</si>
  <si>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</si>
  <si>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</si>
  <si>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</si>
  <si>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</si>
  <si>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</si>
  <si>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</si>
  <si>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</si>
  <si>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</si>
  <si>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</si>
  <si>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</si>
  <si>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</si>
  <si>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</si>
  <si>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</si>
  <si>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</si>
  <si>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</si>
  <si>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</si>
  <si>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</si>
  <si>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</si>
  <si>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</si>
  <si>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</si>
  <si>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</si>
  <si>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</si>
  <si>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</si>
  <si>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</si>
  <si>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</si>
  <si>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</si>
  <si>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</si>
  <si>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</si>
  <si>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</si>
  <si>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</si>
  <si>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</si>
  <si>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</si>
  <si>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</si>
  <si>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</si>
  <si>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</si>
  <si>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</si>
  <si>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</si>
  <si>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</si>
  <si>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</si>
  <si>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</si>
  <si>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</si>
  <si>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</si>
  <si>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</si>
  <si>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</si>
  <si>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</si>
  <si>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</si>
  <si>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</si>
  <si>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</si>
  <si>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</si>
  <si>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</si>
  <si>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</si>
  <si>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</si>
  <si>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</si>
  <si>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</si>
  <si>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</si>
  <si>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</si>
  <si>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</si>
  <si>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</si>
  <si>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</si>
  <si>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</si>
  <si>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</si>
  <si>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</si>
  <si>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</si>
  <si>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</si>
  <si>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</si>
  <si>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</si>
  <si>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</si>
  <si>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</si>
  <si>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</si>
  <si>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</si>
  <si>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</si>
  <si>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</si>
  <si>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</si>
  <si>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</si>
  <si>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</si>
  <si>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</si>
  <si>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</si>
  <si>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</si>
  <si>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</si>
  <si>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</si>
  <si>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</si>
  <si>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</si>
  <si>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</si>
  <si>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</si>
  <si>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</si>
  <si>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</si>
  <si>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</si>
  <si>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</si>
  <si>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</si>
  <si>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</si>
  <si>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</si>
  <si>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</si>
  <si>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</si>
  <si>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</si>
  <si>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</si>
  <si>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</si>
  <si>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</si>
  <si>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</si>
  <si>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</si>
  <si>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</si>
  <si>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</si>
  <si>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</si>
  <si>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</si>
  <si>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</si>
  <si>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</si>
  <si>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</si>
  <si>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</si>
  <si>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</si>
  <si>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</si>
  <si>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</si>
  <si>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</si>
  <si>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</si>
  <si>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</si>
  <si>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</si>
  <si>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</si>
  <si>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</si>
  <si>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</si>
  <si>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</si>
  <si>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</si>
  <si>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</si>
  <si>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</si>
  <si>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</si>
  <si>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</si>
  <si>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</si>
  <si>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</si>
  <si>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</si>
  <si>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</si>
  <si>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</si>
  <si>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</si>
  <si>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</si>
  <si>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</si>
  <si>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</si>
  <si>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</si>
  <si>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</si>
  <si>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</si>
  <si>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</si>
  <si>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</si>
  <si>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</si>
  <si>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</si>
  <si>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</si>
  <si>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</si>
  <si>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</si>
  <si>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</si>
  <si>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</si>
  <si>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</si>
  <si>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</si>
  <si>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</si>
  <si>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</si>
  <si>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</si>
  <si>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</si>
  <si>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</si>
  <si>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</si>
  <si>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</si>
  <si>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</si>
  <si>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</si>
  <si>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</si>
  <si>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</si>
  <si>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</si>
  <si>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</si>
  <si>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</si>
  <si>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</si>
  <si>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</si>
  <si>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</si>
  <si>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</si>
  <si>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</si>
  <si>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</si>
  <si>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</si>
  <si>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</si>
  <si>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</si>
  <si>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</si>
  <si>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</si>
  <si>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</si>
  <si>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</si>
  <si>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</si>
  <si>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</si>
  <si>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</si>
  <si>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</si>
  <si>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</si>
  <si>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</si>
  <si>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</si>
  <si>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</si>
  <si>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</si>
  <si>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</si>
  <si>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</si>
  <si>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</si>
  <si>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</si>
  <si>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</si>
  <si>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</si>
  <si>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</si>
  <si>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</si>
  <si>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</si>
  <si>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</si>
  <si>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</si>
  <si>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</si>
  <si>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</si>
  <si>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</si>
  <si>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</si>
  <si>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</si>
  <si>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</si>
  <si>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</si>
  <si>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</si>
  <si>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</si>
  <si>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</si>
  <si>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</si>
  <si>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</si>
  <si>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</si>
  <si>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</si>
  <si>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</si>
  <si>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</si>
  <si>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</si>
  <si>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</si>
  <si>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</si>
  <si>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</si>
  <si>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</si>
  <si>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</si>
  <si>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</si>
  <si>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</si>
  <si>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</si>
  <si>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</si>
  <si>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</si>
  <si>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</si>
  <si>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</si>
  <si>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</si>
  <si>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</si>
  <si>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</si>
  <si>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</si>
  <si>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</si>
  <si>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</si>
  <si>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</si>
  <si>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</si>
  <si>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</si>
  <si>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</si>
  <si>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</si>
  <si>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</si>
  <si>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</si>
  <si>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</si>
  <si>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</si>
  <si>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</si>
  <si>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</si>
  <si>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</si>
  <si>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</si>
  <si>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</si>
  <si>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</si>
  <si>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</si>
  <si>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</si>
  <si>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</si>
  <si>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</si>
  <si>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</si>
  <si>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</si>
  <si>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</si>
  <si>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</si>
  <si>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</si>
  <si>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</si>
  <si>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</si>
  <si>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</si>
  <si>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</si>
  <si>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</si>
  <si>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</si>
  <si>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</si>
  <si>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</si>
  <si>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</si>
  <si>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</si>
  <si>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</si>
  <si>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</si>
  <si>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</si>
  <si>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</si>
  <si>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</si>
  <si>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</si>
  <si>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</si>
  <si>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</si>
  <si>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</si>
  <si>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</si>
  <si>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</si>
  <si>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</si>
  <si>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</si>
  <si>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</si>
  <si>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</si>
  <si>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</si>
  <si>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</si>
  <si>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</si>
  <si>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</si>
  <si>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</si>
  <si>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</si>
  <si>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</si>
  <si>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</si>
  <si>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</si>
  <si>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</si>
  <si>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</si>
  <si>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</si>
  <si>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</si>
  <si>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</si>
  <si>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</si>
  <si>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</si>
  <si>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</si>
  <si>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</si>
  <si>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</si>
  <si>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</si>
  <si>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</si>
  <si>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</si>
  <si>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</si>
  <si>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</si>
  <si>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</si>
  <si>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</si>
  <si>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</si>
  <si>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</si>
  <si>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</si>
  <si>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</si>
  <si>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</si>
  <si>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</si>
  <si>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</si>
  <si>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</si>
  <si>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</si>
  <si>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</si>
  <si>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</si>
  <si>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</si>
  <si>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</si>
  <si>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</si>
  <si>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</si>
  <si>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</si>
  <si>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</si>
  <si>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</si>
  <si>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</si>
  <si>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</si>
  <si>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</si>
  <si>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</si>
  <si>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</si>
  <si>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</si>
  <si>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</si>
  <si>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</si>
  <si>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</si>
  <si>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</si>
  <si>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</si>
  <si>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</si>
  <si>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</si>
  <si>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</si>
  <si>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</si>
  <si>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</si>
  <si>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</si>
  <si>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</si>
  <si>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</si>
  <si>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</si>
  <si>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</si>
  <si>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</si>
  <si>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</si>
  <si>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</si>
  <si>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</si>
  <si>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</si>
  <si>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</si>
  <si>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</si>
  <si>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</si>
  <si>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</si>
  <si>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</si>
  <si>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</si>
  <si>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</si>
  <si>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</si>
  <si>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</si>
  <si>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</si>
  <si>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</si>
  <si>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</si>
  <si>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</si>
  <si>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</si>
  <si>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</si>
  <si>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</si>
  <si>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</si>
  <si>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</si>
  <si>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</si>
  <si>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</si>
  <si>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</si>
  <si>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</si>
  <si>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</si>
  <si>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</si>
  <si>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</si>
  <si>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</si>
  <si>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</si>
  <si>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</si>
  <si>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</si>
  <si>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</si>
  <si>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</si>
  <si>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</si>
  <si>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</si>
  <si>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</si>
  <si>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</si>
  <si>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</si>
  <si>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</si>
  <si>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</si>
  <si>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</si>
  <si>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</si>
  <si>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</si>
  <si>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</si>
  <si>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</si>
  <si>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</si>
  <si>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</si>
  <si>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</si>
  <si>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</si>
  <si>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</si>
  <si>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</si>
  <si>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</si>
  <si>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</si>
  <si>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</si>
  <si>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</si>
  <si>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</si>
  <si>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</si>
  <si>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</si>
  <si>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</si>
  <si>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</si>
  <si>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</si>
  <si>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</si>
  <si>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</si>
  <si>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</si>
  <si>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</si>
  <si>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</si>
  <si>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</si>
  <si>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</si>
  <si>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</si>
  <si>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</si>
  <si>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</si>
  <si>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</si>
  <si>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</si>
  <si>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</si>
  <si>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</si>
  <si>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</si>
  <si>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</si>
  <si>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</si>
  <si>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</si>
  <si>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</si>
  <si>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</si>
  <si>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</si>
  <si>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</si>
  <si>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</si>
  <si>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</si>
  <si>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</si>
  <si>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</si>
  <si>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</si>
  <si>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</si>
  <si>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</si>
  <si>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</si>
  <si>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</si>
  <si>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</si>
  <si>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</si>
  <si>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</si>
  <si>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</si>
  <si>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</si>
  <si>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</si>
  <si>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</si>
  <si>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</si>
  <si>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</si>
  <si>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</si>
  <si>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</si>
  <si>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</si>
  <si>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</si>
  <si>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</si>
  <si>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</si>
  <si>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</si>
  <si>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</si>
  <si>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</si>
  <si>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</si>
  <si>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</si>
  <si>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</si>
  <si>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</si>
  <si>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</si>
  <si>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</si>
  <si>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</si>
  <si>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</si>
  <si>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</si>
  <si>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</si>
  <si>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</si>
  <si>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</si>
  <si>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</si>
  <si>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</si>
  <si>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</si>
  <si>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</si>
  <si>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</si>
  <si>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</si>
  <si>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</si>
  <si>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</si>
  <si>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</si>
  <si>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</si>
  <si>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</si>
  <si>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</si>
  <si>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</si>
  <si>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</si>
  <si>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</si>
  <si>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</si>
  <si>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</si>
  <si>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</si>
  <si>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</si>
  <si>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</si>
  <si>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</si>
  <si>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</si>
  <si>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</si>
  <si>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</si>
  <si>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</si>
  <si>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</si>
  <si>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</si>
  <si>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</si>
  <si>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</si>
  <si>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</si>
  <si>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</si>
  <si>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</si>
  <si>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</si>
  <si>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</si>
  <si>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</si>
  <si>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</si>
  <si>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</si>
  <si>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</si>
  <si>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</si>
  <si>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</si>
  <si>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</si>
  <si>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</si>
  <si>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</si>
  <si>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</si>
  <si>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</si>
  <si>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</si>
  <si>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</si>
  <si>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</si>
  <si>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</si>
  <si>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</si>
  <si>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</si>
  <si>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</si>
  <si>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</si>
  <si>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</si>
  <si>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</si>
  <si>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</si>
  <si>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</si>
  <si>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</si>
  <si>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</si>
  <si>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</si>
  <si>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</si>
  <si>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</si>
  <si>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</si>
  <si>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</si>
  <si>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</si>
  <si>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</si>
  <si>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</si>
  <si>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</si>
  <si>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</si>
  <si>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</si>
  <si>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</si>
  <si>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</si>
  <si>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</si>
  <si>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</si>
  <si>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</si>
  <si>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</si>
  <si>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</si>
  <si>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</si>
  <si>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</si>
  <si>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</si>
  <si>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</si>
  <si>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</si>
  <si>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</si>
  <si>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</si>
  <si>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</si>
  <si>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</si>
  <si>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</si>
  <si>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</si>
  <si>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</si>
  <si>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</si>
  <si>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</si>
  <si>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</si>
  <si>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</si>
  <si>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</si>
  <si>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</si>
  <si>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</si>
  <si>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</si>
  <si>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</si>
  <si>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</si>
  <si>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</si>
  <si>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</si>
  <si>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</si>
  <si>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</si>
  <si>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</si>
  <si>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</si>
  <si>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</si>
  <si>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</si>
  <si>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</si>
  <si>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</si>
  <si>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</si>
  <si>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</si>
  <si>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</si>
  <si>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</si>
  <si>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</si>
  <si>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</si>
  <si>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</si>
  <si>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</si>
  <si>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</si>
  <si>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</si>
  <si>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</si>
  <si>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</si>
  <si>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</si>
  <si>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</si>
  <si>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</si>
  <si>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</si>
  <si>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</si>
  <si>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</si>
  <si>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</si>
  <si>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</si>
  <si>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</si>
  <si>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</si>
  <si>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</si>
  <si>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</si>
  <si>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</si>
  <si>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</si>
  <si>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</si>
  <si>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</si>
  <si>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</si>
  <si>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</si>
  <si>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</si>
  <si>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</si>
  <si>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</si>
  <si>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</si>
  <si>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</si>
  <si>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</si>
  <si>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</si>
  <si>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</si>
  <si>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</si>
  <si>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</si>
  <si>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</si>
  <si>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</si>
  <si>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</si>
  <si>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</si>
  <si>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</si>
  <si>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</si>
  <si>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</si>
  <si>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</si>
  <si>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</si>
  <si>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</si>
  <si>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</si>
  <si>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</si>
  <si>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</si>
  <si>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</si>
  <si>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</si>
  <si>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</si>
  <si>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</si>
  <si>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</si>
  <si>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</si>
  <si>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</si>
  <si>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</si>
  <si>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</si>
  <si>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</si>
  <si>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</si>
  <si>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</si>
  <si>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</si>
  <si>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</si>
  <si>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</si>
  <si>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</si>
  <si>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</si>
  <si>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</si>
  <si>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</si>
  <si>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</si>
  <si>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</si>
  <si>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</si>
  <si>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</si>
  <si>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</si>
  <si>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</si>
  <si>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</si>
  <si>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</si>
  <si>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</si>
  <si>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</si>
  <si>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</si>
  <si>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</si>
  <si>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</si>
  <si>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</si>
  <si>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</si>
  <si>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</si>
  <si>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</si>
  <si>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</si>
  <si>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</si>
  <si>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</si>
  <si>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</si>
  <si>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</si>
  <si>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</si>
  <si>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</si>
  <si>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</si>
  <si>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</si>
  <si>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</si>
  <si>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</si>
  <si>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</si>
  <si>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</si>
  <si>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</si>
  <si>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</si>
  <si>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</si>
  <si>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</si>
  <si>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</si>
  <si>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</si>
  <si>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</si>
  <si>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</si>
  <si>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</si>
  <si>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</si>
  <si>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</si>
  <si>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</si>
  <si>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</si>
  <si>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</si>
  <si>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</si>
  <si>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</si>
  <si>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</si>
  <si>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</si>
  <si>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</si>
  <si>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</si>
  <si>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</si>
  <si>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</si>
  <si>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</si>
  <si>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</si>
  <si>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</si>
  <si>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</si>
  <si>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</si>
  <si>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</si>
  <si>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</si>
  <si>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</si>
  <si>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</si>
  <si>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</si>
  <si>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</si>
  <si>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</si>
  <si>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</si>
  <si>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</si>
  <si>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</si>
  <si>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</si>
  <si>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</si>
  <si>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</si>
  <si>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</si>
  <si>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</si>
  <si>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</si>
  <si>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</si>
  <si>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</si>
  <si>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</si>
  <si>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</si>
  <si>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</si>
  <si>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</si>
  <si>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</si>
  <si>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</si>
  <si>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</si>
  <si>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</si>
  <si>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</si>
  <si>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</si>
  <si>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</si>
  <si>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</si>
  <si>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</si>
  <si>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</si>
  <si>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</si>
  <si>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</si>
  <si>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</si>
  <si>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</si>
  <si>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</si>
  <si>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</si>
  <si>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</si>
  <si>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</si>
  <si>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</si>
  <si>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</si>
  <si>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</si>
  <si>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</si>
  <si>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</si>
  <si>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</si>
  <si>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</si>
  <si>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</si>
  <si>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</si>
  <si>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</si>
  <si>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</si>
  <si>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</si>
  <si>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</si>
  <si>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</si>
  <si>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</si>
  <si>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</si>
  <si>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</si>
  <si>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</si>
  <si>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</si>
  <si>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</si>
  <si>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</si>
  <si>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</si>
  <si>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</si>
  <si>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</si>
  <si>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</si>
  <si>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</si>
  <si>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</si>
  <si>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</si>
  <si>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</si>
  <si>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</si>
  <si>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</si>
  <si>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</si>
  <si>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</si>
  <si>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</si>
  <si>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</si>
  <si>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</si>
  <si>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</si>
  <si>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</si>
  <si>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</si>
  <si>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</si>
  <si>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</si>
  <si>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</si>
  <si>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</si>
  <si>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</si>
  <si>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</si>
  <si>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</si>
  <si>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</si>
  <si>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</si>
  <si>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</si>
  <si>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</si>
  <si>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</si>
  <si>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</si>
  <si>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</si>
  <si>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</si>
  <si>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</si>
  <si>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</si>
  <si>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</si>
  <si>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</si>
  <si>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</si>
  <si>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</si>
  <si>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</si>
  <si>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</si>
  <si>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</si>
  <si>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</si>
  <si>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</si>
  <si>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</si>
  <si>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</si>
  <si>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</si>
  <si>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</si>
  <si>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</si>
  <si>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</si>
  <si>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</si>
  <si>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</si>
  <si>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</si>
  <si>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</si>
  <si>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</si>
  <si>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</si>
  <si>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</si>
  <si>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</si>
  <si>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</si>
  <si>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</si>
  <si>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</si>
  <si>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</si>
  <si>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</si>
  <si>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</si>
  <si>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</si>
  <si>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</si>
  <si>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</si>
  <si>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</si>
  <si>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</si>
  <si>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</si>
  <si>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</si>
  <si>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</si>
  <si>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</si>
  <si>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</si>
  <si>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</si>
  <si>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</si>
  <si>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</si>
  <si>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</si>
  <si>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</si>
  <si>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</si>
  <si>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</si>
  <si>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</si>
  <si>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</si>
  <si>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</si>
  <si>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</si>
  <si>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</si>
  <si>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</si>
  <si>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</si>
  <si>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</si>
  <si>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</si>
  <si>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</si>
  <si>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</si>
  <si>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</si>
  <si>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</si>
  <si>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</si>
  <si>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</si>
  <si>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</si>
  <si>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</si>
  <si>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</si>
  <si>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</si>
  <si>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</si>
  <si>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</si>
  <si>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</si>
  <si>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</si>
  <si>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</si>
  <si>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</si>
  <si>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</si>
  <si>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</si>
  <si>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</si>
  <si>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</si>
  <si>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</si>
  <si>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</si>
  <si>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</si>
  <si>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</si>
  <si>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</si>
  <si>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</si>
  <si>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</si>
  <si>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</si>
  <si>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</si>
  <si>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</si>
  <si>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</si>
  <si>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</si>
  <si>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</si>
  <si>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</si>
  <si>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</si>
  <si>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</si>
  <si>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</si>
  <si>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</si>
  <si>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</si>
  <si>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</si>
  <si>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</si>
  <si>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</si>
  <si>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</si>
  <si>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</si>
  <si>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</si>
  <si>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</si>
  <si>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</si>
  <si>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</si>
  <si>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</si>
  <si>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</si>
  <si>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</si>
  <si>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</si>
  <si>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</si>
  <si>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</si>
  <si>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</si>
  <si>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</si>
  <si>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</si>
  <si>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</si>
  <si>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</si>
  <si>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</si>
  <si>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</si>
  <si>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</si>
  <si>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</si>
  <si>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</si>
  <si>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</si>
  <si>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</si>
  <si>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</si>
  <si>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</si>
  <si>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</si>
  <si>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</si>
  <si>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</si>
  <si>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</si>
  <si>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</si>
  <si>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</si>
  <si>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</si>
  <si>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</si>
  <si>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</si>
  <si>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</si>
  <si>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</si>
  <si>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</si>
  <si>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</si>
  <si>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</si>
  <si>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</si>
  <si>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</si>
  <si>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</si>
  <si>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</si>
  <si>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</si>
  <si>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</si>
  <si>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</si>
  <si>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</si>
  <si>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</si>
  <si>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</si>
  <si>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</si>
  <si>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</si>
  <si>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</si>
  <si>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</si>
  <si>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</si>
  <si>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</si>
  <si>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</si>
  <si>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</si>
  <si>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</si>
  <si>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</si>
  <si>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</si>
  <si>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</si>
  <si>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</si>
  <si>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</si>
  <si>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</si>
  <si>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</si>
  <si>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</si>
  <si>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</si>
  <si>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</si>
  <si>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</si>
  <si>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</si>
  <si>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</si>
  <si>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</si>
  <si>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</si>
  <si>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</si>
  <si>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</si>
  <si>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</si>
  <si>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</si>
  <si>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</si>
  <si>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</si>
  <si>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</si>
  <si>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</si>
  <si>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</si>
  <si>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</si>
  <si>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</si>
  <si>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</si>
  <si>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</si>
  <si>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</si>
  <si>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</si>
  <si>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</si>
  <si>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</si>
  <si>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</si>
  <si>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</si>
  <si>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</si>
  <si>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</si>
  <si>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</si>
  <si>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</si>
  <si>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</si>
  <si>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</si>
  <si>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</si>
  <si>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</si>
  <si>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</si>
  <si>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</si>
  <si>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</si>
  <si>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</si>
  <si>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</si>
  <si>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</si>
  <si>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</si>
  <si>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</si>
  <si>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</si>
  <si>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</si>
  <si>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</si>
  <si>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</si>
  <si>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</si>
  <si>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</si>
  <si>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</si>
  <si>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</si>
  <si>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</si>
  <si>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</si>
  <si>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</si>
  <si>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</si>
  <si>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</si>
  <si>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</si>
  <si>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</si>
  <si>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</si>
  <si>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</si>
  <si>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</si>
  <si>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</si>
  <si>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</si>
  <si>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</si>
  <si>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</si>
  <si>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</si>
  <si>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</si>
  <si>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</si>
  <si>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</si>
  <si>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</si>
  <si>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</si>
  <si>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</si>
  <si>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</si>
  <si>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</si>
  <si>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</si>
  <si>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</si>
  <si>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</si>
  <si>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</si>
  <si>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</si>
  <si>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</si>
  <si>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</si>
  <si>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</si>
  <si>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</si>
  <si>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</si>
  <si>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</si>
  <si>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</si>
  <si>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</si>
  <si>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</si>
  <si>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</si>
  <si>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</si>
  <si>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</si>
  <si>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</si>
  <si>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</si>
  <si>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</si>
  <si>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</si>
  <si>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</si>
  <si>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</si>
  <si>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</si>
  <si>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</si>
  <si>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</si>
  <si>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</si>
  <si>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</si>
  <si>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</si>
  <si>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</si>
  <si>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</si>
  <si>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</si>
  <si>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</si>
  <si>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</si>
  <si>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</si>
  <si>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</si>
  <si>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</si>
  <si>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</si>
  <si>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</si>
  <si>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</si>
  <si>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</si>
  <si>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</si>
  <si>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</si>
  <si>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</si>
  <si>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</si>
  <si>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</si>
  <si>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</si>
  <si>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</si>
  <si>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</si>
  <si>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</si>
  <si>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</si>
  <si>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</si>
  <si>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</si>
  <si>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</si>
  <si>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</si>
  <si>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</si>
  <si>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</si>
  <si>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</si>
  <si>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</si>
  <si>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</si>
  <si>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</si>
  <si>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</si>
  <si>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</si>
  <si>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</si>
  <si>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</si>
  <si>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</si>
  <si>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</si>
  <si>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</si>
  <si>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</si>
  <si>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</si>
  <si>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</si>
  <si>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</si>
  <si>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</si>
  <si>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</si>
  <si>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</si>
  <si>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</si>
  <si>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</si>
  <si>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</si>
  <si>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</si>
  <si>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</si>
  <si>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</si>
  <si>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</si>
  <si>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</si>
  <si>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</si>
  <si>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</si>
  <si>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</si>
  <si>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</si>
  <si>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</si>
  <si>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</si>
  <si>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</si>
  <si>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</si>
  <si>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</si>
  <si>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</si>
  <si>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</si>
  <si>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</si>
  <si>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</si>
  <si>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</si>
  <si>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</si>
  <si>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</si>
  <si>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</si>
  <si>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</si>
  <si>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</si>
  <si>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</si>
  <si>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</si>
  <si>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</si>
  <si>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</si>
  <si>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</si>
  <si>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</si>
  <si>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</si>
  <si>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</si>
  <si>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</si>
  <si>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</si>
  <si>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</si>
  <si>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</si>
  <si>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</si>
  <si>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</si>
  <si>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</si>
  <si>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</si>
  <si>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</si>
  <si>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</si>
  <si>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</si>
  <si>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</si>
  <si>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</si>
  <si>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</si>
  <si>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</si>
  <si>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</si>
  <si>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</si>
  <si>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</si>
  <si>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</si>
  <si>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</si>
  <si>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</si>
  <si>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</si>
  <si>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</si>
  <si>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</si>
  <si>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</si>
  <si>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</si>
  <si>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</si>
  <si>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</si>
  <si>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</si>
  <si>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</si>
  <si>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</si>
  <si>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</si>
  <si>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</si>
  <si>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</si>
  <si>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</si>
  <si>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</si>
  <si>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</si>
  <si>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</si>
  <si>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</si>
  <si>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</si>
  <si>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</si>
  <si>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</si>
  <si>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</si>
  <si>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</si>
  <si>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</si>
  <si>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</si>
  <si>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</si>
  <si>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</si>
  <si>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</si>
  <si>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</si>
  <si>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</si>
  <si>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</si>
  <si>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</si>
  <si>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</si>
  <si>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</si>
  <si>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</si>
  <si>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</si>
  <si>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</si>
  <si>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</si>
  <si>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</si>
  <si>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</si>
  <si>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</si>
  <si>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</si>
  <si>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</si>
  <si>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</si>
  <si>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</si>
  <si>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</si>
  <si>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</si>
  <si>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</si>
  <si>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</si>
  <si>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</si>
  <si>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</si>
  <si>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</si>
  <si>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</si>
  <si>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</si>
  <si>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</si>
  <si>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</si>
  <si>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</si>
  <si>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</si>
  <si>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</si>
  <si>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</si>
  <si>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</si>
  <si>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</si>
  <si>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</si>
  <si>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</si>
  <si>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</si>
  <si>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</si>
  <si>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</si>
  <si>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</si>
  <si>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</si>
  <si>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</si>
  <si>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</si>
  <si>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</si>
  <si>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</si>
  <si>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</si>
  <si>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</si>
  <si>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</si>
  <si>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</si>
  <si>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</si>
  <si>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</si>
  <si>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</si>
  <si>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</si>
  <si>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</si>
  <si>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</si>
  <si>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</si>
  <si>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</si>
  <si>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</si>
  <si>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</si>
  <si>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</si>
  <si>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</si>
  <si>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</si>
  <si>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</si>
  <si>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</si>
  <si>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</si>
  <si>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</si>
  <si>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</si>
  <si>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</si>
  <si>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</si>
  <si>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</si>
  <si>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</si>
  <si>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</si>
  <si>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</si>
  <si>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</si>
  <si>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</si>
  <si>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</si>
  <si>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</si>
  <si>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</si>
  <si>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</si>
  <si>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</si>
  <si>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</si>
  <si>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</si>
  <si>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</si>
  <si>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</si>
  <si>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</si>
  <si>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</si>
  <si>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</si>
  <si>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</si>
  <si>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</si>
  <si>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</si>
  <si>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</si>
  <si>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</si>
  <si>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</si>
  <si>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</si>
  <si>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</si>
  <si>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</si>
  <si>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</si>
  <si>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</si>
  <si>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</si>
  <si>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</si>
  <si>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</si>
  <si>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</si>
  <si>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</si>
  <si>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</si>
  <si>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</si>
  <si>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</si>
  <si>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</si>
  <si>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</si>
  <si>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</si>
  <si>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</si>
  <si>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</si>
  <si>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</si>
  <si>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</si>
  <si>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</si>
  <si>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</si>
  <si>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</si>
  <si>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</si>
  <si>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</si>
  <si>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</si>
  <si>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</si>
  <si>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</si>
  <si>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</si>
  <si>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</si>
  <si>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</si>
  <si>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</si>
  <si>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</si>
  <si>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</si>
  <si>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</si>
  <si>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</si>
  <si>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</si>
  <si>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</si>
  <si>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</si>
  <si>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</si>
  <si>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</si>
  <si>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</si>
  <si>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</si>
  <si>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</si>
  <si>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</si>
  <si>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</si>
  <si>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</si>
  <si>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</si>
  <si>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</si>
  <si>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</si>
  <si>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</si>
  <si>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</si>
  <si>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</si>
  <si>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</si>
  <si>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</si>
  <si>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</si>
  <si>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</si>
  <si>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</si>
  <si>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</si>
  <si>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</si>
  <si>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</si>
  <si>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</si>
  <si>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</si>
  <si>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</si>
  <si>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</si>
  <si>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</si>
  <si>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</si>
  <si>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</si>
  <si>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</si>
  <si>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</si>
  <si>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</si>
  <si>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</si>
  <si>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</si>
  <si>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</si>
  <si>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</si>
  <si>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</si>
  <si>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</si>
  <si>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</si>
  <si>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</si>
  <si>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</si>
  <si>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</si>
  <si>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</si>
  <si>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</si>
  <si>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</si>
  <si>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</si>
  <si>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</si>
  <si>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</si>
  <si>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</si>
  <si>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</si>
  <si>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</si>
  <si>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</si>
  <si>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</si>
  <si>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</si>
  <si>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</si>
  <si>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</si>
  <si>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</si>
  <si>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</si>
  <si>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</si>
  <si>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</si>
  <si>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</si>
  <si>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</si>
  <si>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</si>
  <si>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</si>
  <si>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</si>
  <si>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</si>
  <si>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</si>
  <si>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</si>
  <si>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</si>
  <si>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</si>
  <si>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</si>
  <si>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</si>
  <si>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</si>
  <si>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</si>
  <si>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</si>
  <si>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</si>
  <si>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</si>
  <si>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</si>
  <si>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</si>
  <si>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</si>
  <si>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</si>
  <si>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</si>
  <si>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</si>
  <si>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</si>
  <si>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</si>
  <si>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</si>
  <si>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</si>
  <si>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</si>
  <si>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</si>
  <si>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</si>
  <si>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</si>
  <si>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</si>
  <si>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</si>
  <si>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</si>
  <si>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</si>
  <si>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</si>
  <si>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</si>
  <si>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</si>
  <si>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</si>
  <si>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</si>
  <si>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</si>
  <si>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</si>
  <si>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</si>
  <si>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</si>
  <si>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</si>
  <si>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</si>
  <si>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</si>
  <si>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</si>
  <si>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</si>
  <si>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</si>
  <si>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</si>
  <si>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</si>
  <si>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</si>
  <si>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</si>
  <si>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</si>
  <si>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</si>
  <si>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</si>
  <si>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</si>
  <si>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</si>
  <si>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</si>
  <si>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</si>
  <si>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</si>
  <si>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</si>
  <si>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</si>
  <si>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</si>
  <si>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</si>
  <si>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</si>
  <si>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</si>
  <si>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</si>
  <si>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</si>
  <si>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</si>
  <si>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</si>
  <si>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</si>
  <si>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</si>
  <si>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</si>
  <si>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</si>
  <si>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</si>
  <si>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</si>
  <si>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</si>
  <si>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</si>
  <si>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</si>
  <si>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</si>
  <si>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</si>
  <si>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</si>
  <si>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</si>
  <si>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</si>
  <si>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</si>
  <si>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</si>
  <si>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</si>
  <si>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</si>
  <si>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</si>
  <si>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</si>
  <si>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</si>
  <si>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</si>
  <si>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</si>
  <si>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</si>
  <si>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</si>
  <si>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</si>
  <si>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</si>
  <si>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</si>
  <si>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</si>
  <si>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</si>
  <si>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</si>
  <si>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</si>
  <si>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</si>
  <si>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</si>
  <si>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</si>
  <si>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</si>
  <si>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</si>
  <si>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</si>
  <si>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</si>
  <si>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</si>
  <si>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</si>
  <si>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</si>
  <si>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</si>
  <si>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</si>
  <si>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</si>
  <si>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</si>
  <si>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</si>
  <si>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</si>
  <si>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</si>
  <si>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</si>
  <si>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</si>
  <si>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</si>
  <si>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</si>
  <si>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</si>
  <si>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</si>
  <si>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</si>
  <si>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</si>
  <si>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</si>
  <si>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</si>
  <si>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</si>
  <si>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</si>
  <si>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</si>
  <si>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</si>
  <si>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</si>
  <si>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</si>
  <si>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</si>
  <si>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</si>
  <si>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</si>
  <si>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</si>
  <si>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</si>
  <si>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</si>
  <si>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</si>
  <si>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</si>
  <si>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</si>
  <si>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</si>
  <si>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</si>
  <si>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</si>
  <si>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</si>
  <si>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</si>
  <si>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</si>
  <si>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</si>
  <si>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</si>
  <si>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</si>
  <si>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</si>
  <si>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</si>
  <si>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</si>
  <si>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</si>
  <si>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</si>
  <si>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</si>
  <si>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</si>
  <si>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</si>
  <si>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</si>
  <si>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</si>
  <si>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</si>
  <si>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</si>
  <si>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</si>
  <si>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</si>
  <si>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</si>
  <si>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</si>
  <si>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</si>
  <si>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</si>
  <si>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</si>
  <si>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</si>
  <si>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</si>
  <si>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</si>
  <si>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</si>
  <si>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</si>
  <si>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</si>
  <si>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</si>
  <si>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</si>
  <si>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</si>
  <si>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</si>
  <si>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</si>
  <si>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</si>
  <si>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</si>
  <si>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</si>
  <si>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</si>
  <si>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</si>
  <si>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</si>
  <si>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</si>
  <si>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</si>
  <si>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</si>
  <si>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</si>
  <si>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</si>
  <si>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</si>
  <si>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</si>
  <si>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</si>
  <si>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</si>
  <si>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</si>
  <si>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</si>
  <si>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</si>
  <si>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</si>
  <si>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</si>
  <si>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</si>
  <si>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</si>
  <si>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</si>
  <si>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</si>
  <si>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</si>
  <si>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</si>
  <si>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</si>
  <si>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</si>
  <si>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</si>
  <si>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</si>
  <si>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</si>
  <si>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</si>
  <si>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</si>
  <si>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</si>
  <si>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</si>
  <si>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</si>
  <si>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</si>
  <si>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</si>
  <si>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</si>
  <si>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</si>
  <si>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</si>
  <si>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</si>
  <si>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</si>
  <si>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</si>
  <si>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</si>
  <si>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</si>
  <si>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</si>
  <si>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</si>
  <si>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</si>
  <si>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</si>
  <si>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</si>
  <si>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</si>
  <si>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</si>
  <si>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</si>
  <si>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</si>
  <si>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</si>
  <si>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</si>
  <si>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</si>
  <si>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</si>
  <si>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</si>
  <si>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</si>
  <si>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</si>
  <si>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</si>
  <si>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</si>
  <si>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</si>
  <si>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</si>
  <si>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</si>
  <si>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</si>
  <si>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</si>
  <si>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</si>
  <si>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</si>
  <si>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</si>
  <si>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</si>
  <si>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</si>
  <si>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</si>
  <si>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</si>
  <si>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</si>
  <si>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</si>
  <si>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</si>
  <si>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</si>
  <si>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</si>
  <si>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</si>
  <si>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</si>
  <si>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</si>
  <si>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</si>
  <si>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</si>
  <si>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</si>
  <si>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</si>
  <si>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</si>
  <si>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</si>
  <si>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</si>
  <si>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</si>
  <si>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</si>
  <si>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</si>
  <si>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</si>
  <si>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</si>
  <si>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</si>
  <si>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</si>
  <si>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</si>
  <si>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</si>
  <si>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</si>
  <si>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</si>
  <si>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</si>
  <si>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</si>
  <si>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</si>
  <si>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</si>
  <si>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</si>
  <si>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</si>
  <si>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</si>
  <si>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</si>
  <si>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</si>
  <si>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</si>
  <si>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</si>
  <si>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</si>
  <si>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</si>
  <si>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</si>
  <si>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</si>
  <si>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</si>
  <si>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</si>
  <si>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</si>
  <si>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</si>
  <si>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</si>
  <si>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</si>
  <si>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</si>
  <si>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</si>
  <si>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</si>
  <si>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</si>
  <si>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</si>
  <si>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</si>
  <si>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</si>
  <si>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</si>
  <si>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</si>
  <si>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</si>
  <si>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</si>
  <si>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</si>
  <si>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</si>
  <si>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</si>
  <si>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</si>
  <si>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</si>
  <si>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</si>
  <si>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</si>
  <si>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</si>
  <si>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</si>
  <si>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</si>
  <si>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</si>
  <si>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</si>
  <si>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</si>
  <si>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</si>
  <si>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</si>
  <si>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</si>
  <si>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</si>
  <si>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</si>
  <si>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</si>
  <si>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</si>
  <si>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</si>
  <si>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</si>
  <si>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</si>
  <si>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</si>
  <si>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</si>
  <si>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</si>
  <si>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</si>
  <si>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</si>
  <si>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</si>
  <si>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</si>
  <si>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</si>
  <si>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</si>
  <si>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</si>
  <si>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</si>
  <si>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</si>
  <si>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</si>
  <si>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</si>
  <si>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</si>
  <si>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</si>
  <si>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</si>
  <si>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</si>
  <si>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</si>
  <si>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</si>
  <si>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</si>
  <si>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</si>
  <si>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</si>
  <si>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</si>
  <si>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</si>
  <si>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</si>
  <si>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</si>
  <si>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</si>
  <si>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</si>
  <si>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</si>
  <si>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</si>
  <si>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</si>
  <si>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</si>
  <si>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</si>
  <si>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</si>
  <si>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</si>
  <si>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</si>
  <si>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</si>
  <si>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</si>
  <si>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</si>
  <si>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</si>
  <si>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</si>
  <si>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</si>
  <si>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</si>
  <si>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</si>
  <si>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</si>
  <si>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</si>
  <si>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</si>
  <si>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</si>
  <si>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</si>
  <si>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</si>
  <si>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</si>
  <si>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</si>
  <si>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</si>
  <si>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</si>
  <si>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</si>
  <si>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</si>
  <si>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</si>
  <si>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</si>
  <si>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</si>
  <si>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</si>
  <si>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</si>
  <si>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</si>
  <si>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</si>
  <si>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</si>
  <si>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</si>
  <si>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</si>
  <si>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</si>
  <si>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</si>
  <si>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</si>
  <si>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</si>
  <si>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</si>
  <si>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</si>
  <si>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</si>
  <si>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</si>
  <si>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</si>
  <si>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</si>
  <si>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</si>
  <si>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</si>
  <si>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</si>
  <si>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</si>
  <si>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</si>
  <si>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</si>
  <si>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</si>
  <si>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</si>
  <si>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</si>
  <si>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</si>
  <si>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</si>
  <si>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</si>
  <si>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</si>
  <si>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</si>
  <si>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</si>
  <si>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</si>
  <si>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</si>
  <si>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</si>
  <si>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</si>
  <si>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</si>
  <si>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</si>
  <si>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</si>
  <si>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</si>
  <si>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</si>
  <si>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</si>
  <si>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</si>
  <si>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</si>
  <si>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</si>
  <si>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</si>
  <si>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</si>
  <si>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</si>
  <si>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</si>
  <si>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</si>
  <si>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</si>
  <si>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</si>
  <si>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</si>
  <si>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</si>
  <si>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</si>
  <si>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</si>
  <si>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</si>
  <si>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</si>
  <si>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</si>
  <si>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</si>
  <si>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</si>
  <si>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</si>
  <si>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</si>
  <si>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</si>
  <si>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</si>
  <si>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</si>
  <si>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</si>
  <si>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</si>
  <si>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</si>
  <si>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</si>
  <si>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</si>
  <si>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</si>
  <si>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</si>
  <si>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</si>
  <si>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</si>
  <si>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</si>
  <si>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</si>
  <si>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</si>
  <si>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</si>
  <si>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</si>
  <si>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</si>
  <si>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</si>
  <si>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</si>
  <si>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</si>
  <si>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</si>
  <si>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</si>
  <si>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</si>
  <si>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</si>
  <si>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</si>
  <si>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</si>
  <si>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</si>
  <si>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</si>
  <si>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</si>
  <si>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</si>
  <si>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</si>
  <si>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</si>
  <si>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</si>
  <si>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</si>
  <si>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</si>
  <si>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</si>
  <si>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</si>
  <si>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</si>
  <si>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</si>
  <si>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</si>
  <si>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</si>
  <si>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</si>
  <si>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</si>
  <si>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</si>
  <si>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</si>
  <si>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</si>
  <si>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</si>
  <si>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</si>
  <si>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</si>
  <si>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</si>
  <si>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</si>
  <si>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</si>
  <si>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</si>
  <si>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</si>
  <si>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</si>
  <si>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</si>
  <si>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</si>
  <si>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</si>
  <si>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</si>
  <si>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</si>
  <si>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</si>
  <si>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</si>
  <si>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</si>
  <si>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</si>
  <si>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</si>
  <si>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</si>
  <si>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</si>
  <si>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</si>
  <si>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</si>
  <si>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</si>
  <si>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</si>
  <si>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</si>
  <si>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</si>
  <si>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</si>
  <si>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</si>
  <si>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</si>
  <si>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</si>
  <si>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</si>
  <si>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</si>
  <si>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</si>
  <si>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</si>
  <si>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</si>
  <si>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</si>
  <si>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</si>
  <si>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</si>
  <si>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</si>
  <si>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</si>
  <si>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</si>
  <si>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</si>
  <si>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</si>
  <si>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</si>
  <si>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</si>
  <si>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</si>
  <si>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</si>
  <si>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</si>
  <si>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</si>
  <si>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</si>
  <si>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</si>
  <si>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</si>
  <si>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</si>
  <si>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</si>
  <si>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</si>
  <si>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</si>
  <si>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</si>
  <si>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</si>
  <si>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</si>
  <si>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</si>
  <si>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</si>
  <si>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</si>
  <si>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</si>
  <si>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</si>
  <si>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</si>
  <si>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</si>
  <si>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</si>
  <si>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</si>
  <si>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</si>
  <si>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</si>
  <si>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</si>
  <si>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</si>
  <si>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</si>
  <si>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</si>
  <si>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</si>
  <si>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</si>
  <si>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</si>
  <si>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</si>
  <si>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</si>
  <si>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</si>
  <si>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</si>
  <si>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</si>
  <si>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</si>
  <si>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</si>
  <si>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</si>
  <si>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</si>
  <si>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</si>
  <si>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</si>
  <si>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</si>
  <si>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</si>
  <si>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</si>
  <si>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</si>
  <si>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</si>
  <si>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</si>
  <si>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</si>
  <si>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</si>
  <si>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</si>
  <si>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</si>
  <si>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</si>
  <si>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</si>
  <si>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</si>
  <si>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</si>
  <si>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</si>
  <si>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</si>
  <si>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</si>
  <si>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</si>
  <si>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</si>
  <si>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</si>
  <si>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</si>
  <si>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</si>
  <si>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</si>
  <si>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</si>
  <si>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</si>
  <si>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</si>
  <si>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</si>
  <si>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</si>
  <si>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</si>
  <si>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</si>
  <si>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</si>
  <si>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</si>
  <si>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</si>
  <si>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</si>
  <si>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</si>
  <si>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</si>
  <si>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</si>
  <si>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</si>
  <si>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</si>
  <si>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</si>
  <si>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</si>
  <si>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</si>
  <si>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</si>
  <si>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</si>
  <si>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</si>
  <si>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</si>
  <si>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</si>
  <si>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</si>
  <si>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</si>
  <si>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</si>
  <si>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</si>
  <si>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</si>
  <si>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</si>
  <si>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</si>
  <si>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</si>
  <si>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</si>
  <si>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</si>
  <si>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</si>
  <si>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</si>
  <si>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</si>
  <si>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</si>
  <si>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</si>
  <si>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</si>
  <si>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</si>
  <si>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</si>
  <si>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</si>
  <si>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</si>
  <si>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</si>
  <si>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</si>
  <si>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</si>
  <si>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</si>
  <si>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</si>
  <si>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</si>
  <si>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</si>
  <si>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</si>
  <si>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</si>
  <si>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</si>
  <si>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</si>
  <si>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</si>
  <si>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</si>
  <si>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</si>
  <si>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</si>
  <si>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</si>
  <si>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</si>
  <si>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</si>
  <si>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</si>
  <si>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</si>
  <si>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</si>
  <si>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</si>
  <si>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</si>
  <si>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</si>
  <si>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</si>
  <si>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</si>
  <si>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</si>
  <si>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</si>
  <si>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</si>
  <si>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</si>
  <si>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</si>
  <si>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</si>
  <si>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</si>
  <si>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</si>
  <si>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</si>
  <si>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</si>
  <si>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</si>
  <si>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</si>
  <si>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</si>
  <si>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</si>
  <si>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</si>
  <si>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</si>
  <si>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</si>
  <si>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</si>
  <si>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</si>
  <si>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</si>
  <si>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</si>
  <si>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</si>
  <si>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</si>
  <si>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</si>
  <si>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</si>
  <si>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</si>
  <si>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</si>
  <si>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</si>
  <si>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</si>
  <si>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</si>
  <si>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</si>
  <si>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</si>
  <si>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</si>
  <si>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</si>
  <si>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</si>
  <si>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</si>
  <si>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</si>
  <si>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</si>
  <si>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</si>
  <si>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</si>
  <si>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</si>
  <si>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</si>
  <si>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</si>
  <si>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</si>
  <si>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</si>
  <si>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</si>
  <si>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</si>
  <si>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</si>
  <si>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</si>
  <si>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</si>
  <si>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</si>
  <si>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</si>
  <si>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</si>
  <si>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</si>
  <si>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</si>
  <si>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</si>
  <si>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</si>
  <si>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</si>
  <si>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</si>
  <si>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</si>
  <si>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</si>
  <si>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</si>
  <si>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</si>
  <si>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</si>
  <si>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</si>
  <si>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</si>
  <si>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</si>
  <si>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</si>
  <si>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</si>
  <si>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</si>
  <si>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</si>
  <si>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</si>
  <si>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</si>
  <si>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</si>
  <si>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</si>
  <si>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</si>
  <si>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</si>
  <si>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</si>
  <si>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</si>
  <si>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</si>
  <si>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</si>
  <si>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</si>
  <si>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</si>
  <si>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</si>
  <si>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</si>
  <si>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</si>
  <si>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</si>
  <si>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</si>
  <si>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</si>
  <si>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</si>
  <si>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</si>
  <si>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</si>
  <si>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</si>
  <si>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</si>
  <si>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</si>
  <si>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</si>
  <si>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</si>
  <si>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</si>
  <si>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</si>
  <si>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</si>
  <si>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</si>
  <si>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</si>
  <si>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</si>
  <si>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</si>
  <si>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</si>
  <si>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</si>
  <si>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</si>
  <si>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</si>
  <si>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</si>
  <si>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</si>
  <si>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</si>
  <si>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</si>
  <si>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</si>
  <si>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</si>
  <si>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</si>
  <si>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</si>
  <si>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</si>
  <si>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</si>
  <si>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</si>
  <si>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</si>
  <si>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</si>
  <si>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</si>
  <si>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</si>
  <si>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</si>
  <si>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</si>
  <si>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</si>
  <si>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</si>
  <si>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</si>
  <si>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</si>
  <si>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</si>
  <si>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</si>
  <si>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</si>
  <si>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</si>
  <si>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</si>
  <si>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</si>
  <si>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</si>
  <si>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</si>
  <si>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</si>
  <si>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</si>
  <si>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</si>
  <si>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</si>
  <si>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</si>
  <si>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</si>
  <si>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</si>
  <si>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</si>
  <si>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</si>
  <si>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</si>
  <si>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</si>
  <si>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</si>
  <si>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</si>
  <si>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</si>
  <si>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</si>
  <si>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</si>
  <si>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</si>
  <si>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</si>
  <si>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</si>
  <si>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</si>
  <si>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</si>
  <si>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</si>
  <si>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</si>
  <si>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</si>
  <si>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</si>
  <si>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</si>
  <si>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</si>
  <si>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</si>
  <si>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</si>
  <si>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</si>
  <si>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</si>
  <si>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</si>
  <si>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</si>
  <si>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</si>
  <si>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</si>
  <si>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</si>
  <si>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</si>
  <si>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</si>
  <si>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</si>
  <si>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</si>
  <si>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</si>
  <si>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</si>
  <si>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</si>
  <si>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</si>
  <si>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</si>
  <si>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</si>
  <si>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</si>
  <si>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</si>
  <si>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</si>
  <si>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</si>
  <si>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</si>
  <si>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</si>
  <si>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</si>
  <si>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</si>
  <si>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</si>
  <si>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</si>
  <si>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</si>
  <si>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</si>
  <si>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</si>
  <si>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</si>
  <si>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</si>
  <si>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</si>
  <si>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</si>
  <si>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</si>
  <si>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</si>
  <si>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</si>
  <si>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</si>
  <si>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</si>
  <si>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</si>
  <si>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</si>
  <si>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</si>
  <si>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</si>
  <si>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</si>
  <si>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</si>
  <si>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</si>
  <si>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</si>
  <si>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</si>
  <si>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</si>
  <si>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</si>
  <si>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</si>
  <si>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</si>
  <si>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</si>
  <si>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</si>
  <si>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</si>
  <si>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</si>
  <si>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</si>
  <si>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</si>
  <si>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</si>
  <si>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</si>
  <si>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</si>
  <si>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</si>
  <si>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</si>
  <si>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</si>
  <si>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</si>
  <si>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</si>
  <si>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</si>
  <si>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</si>
  <si>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</si>
  <si>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</si>
  <si>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</si>
  <si>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</si>
  <si>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</si>
  <si>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</si>
  <si>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</si>
  <si>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</si>
  <si>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</si>
  <si>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</si>
  <si>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</si>
  <si>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</si>
  <si>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</si>
  <si>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</si>
  <si>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</si>
  <si>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</si>
  <si>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</si>
  <si>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</si>
  <si>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</si>
  <si>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</si>
  <si>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</si>
  <si>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</si>
  <si>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</si>
  <si>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</si>
  <si>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</si>
  <si>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</si>
  <si>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</si>
  <si>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</si>
  <si>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</si>
  <si>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</si>
  <si>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</si>
  <si>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</si>
  <si>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</si>
  <si>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</si>
  <si>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</si>
  <si>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</si>
  <si>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</si>
  <si>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</si>
  <si>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</si>
  <si>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</si>
  <si>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</si>
  <si>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</si>
  <si>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</si>
  <si>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</si>
  <si>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</si>
  <si>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</si>
  <si>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</si>
  <si>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</si>
  <si>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</si>
  <si>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</si>
  <si>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</si>
  <si>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</si>
  <si>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</si>
  <si>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</si>
  <si>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</si>
  <si>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</si>
  <si>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</si>
  <si>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</si>
  <si>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</si>
  <si>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</si>
  <si>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</si>
  <si>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</si>
  <si>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</si>
  <si>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</si>
  <si>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</si>
  <si>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</si>
  <si>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</si>
  <si>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</si>
  <si>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</si>
  <si>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</si>
  <si>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</si>
  <si>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</si>
  <si>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</si>
  <si>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</si>
  <si>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</si>
  <si>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</si>
  <si>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</si>
  <si>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</si>
  <si>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</si>
  <si>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</si>
  <si>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</si>
  <si>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</si>
  <si>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</si>
  <si>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</si>
  <si>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</si>
  <si>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</si>
  <si>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</si>
  <si>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</si>
  <si>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</si>
  <si>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</si>
  <si>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</si>
  <si>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</si>
  <si>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</si>
  <si>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</si>
  <si>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</si>
  <si>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</si>
  <si>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</si>
  <si>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</si>
  <si>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</si>
  <si>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</si>
  <si>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</si>
  <si>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</si>
  <si>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</si>
  <si>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</si>
  <si>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</si>
  <si>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</si>
  <si>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</si>
  <si>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</si>
  <si>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</si>
  <si>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</si>
  <si>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</si>
  <si>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</si>
  <si>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</si>
  <si>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</si>
  <si>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</si>
  <si>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</si>
  <si>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</si>
  <si>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</si>
  <si>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</si>
  <si>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</si>
  <si>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</si>
  <si>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</si>
  <si>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</si>
  <si>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</si>
  <si>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</si>
  <si>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</si>
  <si>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</si>
  <si>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</si>
  <si>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</si>
  <si>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</si>
  <si>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</si>
  <si>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</si>
  <si>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</si>
  <si>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</si>
  <si>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</si>
  <si>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</si>
  <si>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</si>
  <si>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</si>
  <si>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</si>
  <si>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</si>
  <si>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</si>
  <si>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</si>
  <si>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</si>
  <si>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</si>
  <si>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</si>
  <si>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</si>
  <si>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</si>
  <si>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</si>
  <si>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</si>
  <si>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</si>
  <si>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</si>
  <si>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</si>
  <si>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</si>
  <si>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</si>
  <si>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</si>
  <si>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</si>
  <si>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</si>
  <si>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</si>
  <si>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</si>
  <si>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</si>
  <si>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</si>
  <si>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</si>
  <si>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</si>
  <si>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</si>
  <si>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</si>
  <si>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</si>
  <si>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</si>
  <si>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</si>
  <si>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</si>
  <si>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</si>
  <si>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</si>
  <si>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</si>
  <si>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</si>
  <si>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</si>
  <si>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</si>
  <si>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</si>
  <si>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</si>
  <si>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</si>
  <si>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</si>
  <si>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</si>
  <si>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</si>
  <si>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</si>
  <si>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</si>
  <si>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</si>
  <si>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</si>
  <si>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</si>
  <si>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</si>
  <si>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</si>
  <si>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</si>
  <si>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</si>
  <si>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</si>
  <si>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</si>
  <si>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</si>
  <si>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</si>
  <si>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</si>
  <si>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</si>
  <si>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</si>
  <si>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</si>
  <si>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</si>
  <si>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</si>
  <si>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</si>
  <si>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</si>
  <si>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</si>
  <si>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</si>
  <si>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</si>
  <si>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</si>
  <si>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</si>
  <si>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</si>
  <si>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</si>
  <si>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</si>
  <si>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</si>
  <si>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</si>
  <si>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</si>
  <si>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</si>
  <si>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</si>
  <si>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</si>
  <si>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</si>
  <si>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</si>
  <si>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</si>
  <si>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</si>
  <si>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</si>
  <si>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</si>
  <si>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</si>
  <si>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</si>
  <si>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</si>
  <si>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</si>
  <si>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</si>
  <si>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</si>
  <si>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</si>
  <si>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</si>
  <si>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</si>
  <si>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</si>
  <si>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</si>
  <si>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</si>
  <si>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</si>
  <si>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</si>
  <si>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</si>
  <si>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</si>
  <si>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</si>
  <si>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</si>
  <si>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</si>
  <si>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</si>
  <si>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</si>
  <si>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</si>
  <si>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</si>
  <si>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</si>
  <si>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</si>
  <si>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</si>
  <si>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</si>
  <si>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</si>
  <si>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</si>
  <si>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</si>
  <si>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</si>
  <si>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</si>
  <si>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</si>
  <si>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</si>
  <si>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</si>
  <si>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</si>
  <si>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</si>
  <si>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</si>
  <si>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</si>
  <si>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</si>
  <si>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</si>
  <si>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</si>
  <si>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</si>
  <si>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</si>
  <si>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</si>
  <si>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</si>
  <si>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</si>
  <si>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</si>
  <si>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</si>
  <si>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</si>
  <si>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</si>
  <si>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</si>
  <si>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</si>
  <si>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</si>
  <si>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</si>
  <si>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</si>
  <si>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</si>
  <si>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</si>
  <si>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</si>
  <si>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</si>
  <si>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</si>
  <si>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</si>
  <si>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</si>
  <si>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</si>
  <si>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</si>
  <si>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</si>
  <si>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</si>
  <si>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</si>
  <si>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</si>
  <si>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</si>
  <si>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</si>
  <si>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</si>
  <si>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</si>
  <si>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</si>
  <si>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</si>
  <si>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</si>
  <si>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</si>
  <si>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</si>
  <si>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</si>
  <si>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</si>
  <si>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</si>
  <si>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</si>
  <si>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</si>
  <si>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</si>
  <si>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</si>
  <si>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</si>
  <si>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</si>
  <si>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</si>
  <si>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</si>
  <si>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</si>
  <si>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</si>
  <si>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</si>
  <si>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</si>
  <si>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</si>
  <si>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</si>
  <si>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</si>
  <si>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</si>
  <si>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</si>
  <si>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</si>
  <si>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</si>
  <si>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</si>
  <si>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</si>
  <si>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</si>
  <si>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</si>
  <si>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</si>
  <si>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</si>
  <si>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</si>
  <si>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</si>
  <si>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</si>
  <si>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</si>
  <si>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</si>
  <si>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</si>
  <si>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</si>
  <si>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</si>
  <si>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</si>
  <si>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</si>
  <si>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</si>
  <si>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</si>
  <si>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</si>
  <si>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</si>
  <si>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</si>
  <si>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</si>
  <si>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</si>
  <si>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</si>
  <si>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</si>
  <si>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</si>
  <si>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</si>
  <si>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</si>
  <si>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</si>
  <si>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</si>
  <si>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</si>
  <si>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</si>
  <si>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</si>
  <si>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</si>
  <si>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</si>
  <si>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</si>
  <si>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</si>
  <si>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</si>
  <si>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</si>
  <si>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</si>
  <si>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</si>
  <si>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</si>
  <si>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</si>
  <si>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</si>
  <si>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</si>
  <si>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</si>
  <si>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</si>
  <si>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</si>
  <si>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</si>
  <si>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</si>
  <si>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</si>
  <si>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</si>
  <si>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</si>
  <si>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</si>
  <si>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</si>
  <si>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</si>
  <si>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</si>
  <si>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</si>
  <si>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</si>
  <si>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</si>
  <si>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</si>
  <si>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</si>
  <si>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</si>
  <si>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</si>
  <si>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</si>
  <si>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</si>
  <si>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</si>
  <si>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</si>
  <si>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</si>
  <si>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</si>
  <si>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</si>
  <si>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</si>
  <si>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</si>
  <si>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</si>
  <si>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</si>
  <si>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</si>
  <si>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</si>
  <si>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</si>
  <si>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</si>
  <si>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</si>
  <si>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</si>
  <si>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</si>
  <si>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</si>
  <si>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</si>
  <si>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</si>
  <si>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</si>
  <si>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</si>
  <si>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</si>
  <si>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</si>
  <si>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</si>
  <si>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</si>
  <si>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</si>
  <si>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</si>
  <si>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</si>
  <si>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</si>
  <si>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</si>
  <si>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</si>
  <si>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</si>
  <si>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</si>
  <si>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</si>
  <si>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</si>
  <si>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</si>
  <si>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</si>
  <si>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</si>
  <si>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</si>
  <si>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</si>
  <si>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</si>
  <si>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</si>
  <si>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</si>
  <si>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</si>
  <si>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</si>
  <si>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</si>
  <si>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</si>
  <si>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</si>
  <si>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</si>
  <si>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</si>
  <si>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</si>
  <si>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</si>
  <si>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</si>
  <si>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</si>
  <si>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</si>
  <si>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</si>
  <si>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</si>
  <si>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</si>
  <si>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</si>
  <si>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</si>
  <si>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</si>
  <si>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</si>
  <si>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</si>
  <si>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</si>
  <si>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</si>
  <si>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</si>
  <si>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</si>
  <si>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</si>
  <si>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</si>
  <si>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</si>
  <si>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</si>
  <si>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</si>
  <si>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</si>
  <si>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</si>
  <si>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</si>
  <si>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</si>
  <si>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</si>
  <si>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</si>
  <si>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</si>
  <si>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</si>
  <si>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</si>
  <si>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</si>
  <si>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</si>
  <si>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</si>
  <si>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</si>
  <si>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</si>
  <si>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</si>
  <si>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</si>
  <si>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</si>
  <si>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</si>
  <si>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</si>
  <si>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</si>
  <si>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</si>
  <si>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</si>
  <si>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</si>
  <si>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</si>
  <si>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</si>
  <si>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</si>
  <si>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</si>
  <si>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</si>
  <si>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</si>
  <si>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</si>
  <si>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</si>
  <si>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</si>
  <si>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</si>
  <si>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</si>
  <si>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</si>
  <si>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</si>
  <si>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</si>
  <si>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</si>
  <si>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</si>
  <si>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</si>
  <si>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</si>
  <si>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</si>
  <si>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</si>
  <si>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</si>
  <si>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</si>
  <si>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</si>
  <si>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</si>
  <si>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</si>
  <si>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</si>
  <si>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</si>
  <si>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</si>
  <si>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</si>
  <si>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</si>
  <si>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</si>
  <si>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</si>
  <si>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</si>
  <si>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</si>
  <si>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</si>
  <si>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</si>
  <si>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</si>
  <si>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</si>
  <si>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</si>
  <si>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</si>
  <si>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</si>
  <si>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</si>
  <si>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</si>
  <si>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</si>
  <si>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</si>
  <si>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</si>
  <si>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</si>
  <si>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</si>
  <si>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</si>
  <si>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</si>
  <si>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</si>
  <si>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</si>
  <si>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</si>
  <si>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</si>
  <si>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</si>
  <si>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</si>
  <si>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</si>
  <si>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</si>
  <si>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</si>
  <si>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</si>
  <si>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</si>
  <si>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</si>
  <si>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</si>
  <si>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</si>
  <si>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</si>
  <si>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</si>
  <si>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</si>
  <si>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</si>
  <si>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</si>
  <si>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</si>
  <si>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</si>
  <si>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</si>
  <si>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</si>
  <si>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</si>
  <si>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</si>
  <si>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</si>
  <si>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</si>
  <si>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</si>
  <si>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</si>
  <si>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</si>
  <si>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</si>
  <si>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</si>
  <si>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</si>
  <si>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</si>
  <si>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</si>
  <si>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</si>
  <si>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</si>
  <si>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</si>
  <si>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</si>
  <si>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</si>
  <si>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</si>
  <si>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</si>
  <si>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</si>
  <si>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</si>
  <si>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</si>
  <si>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</si>
  <si>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</si>
  <si>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</si>
  <si>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</si>
  <si>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</si>
  <si>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</si>
  <si>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</si>
  <si>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</si>
  <si>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</si>
  <si>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</si>
  <si>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</si>
  <si>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</si>
  <si>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</si>
  <si>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</si>
  <si>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</si>
  <si>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</si>
  <si>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</si>
  <si>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</si>
  <si>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</si>
  <si>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</si>
  <si>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</si>
  <si>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</si>
  <si>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</si>
  <si>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</si>
  <si>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</si>
  <si>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</si>
  <si>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</si>
  <si>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</si>
  <si>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</si>
  <si>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</si>
  <si>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</si>
  <si>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</si>
  <si>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</si>
  <si>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</si>
  <si>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</si>
  <si>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</si>
  <si>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</si>
  <si>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</si>
  <si>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</si>
  <si>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</si>
  <si>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</si>
  <si>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</si>
  <si>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</si>
  <si>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</si>
  <si>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</si>
  <si>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</si>
  <si>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</si>
  <si>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</si>
  <si>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</si>
  <si>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</si>
  <si>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</si>
  <si>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</si>
  <si>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</si>
  <si>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</si>
  <si>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</si>
  <si>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</si>
  <si>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</si>
  <si>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</si>
  <si>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</si>
  <si>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</si>
  <si>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</si>
  <si>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</si>
  <si>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</si>
  <si>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</si>
  <si>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</si>
  <si>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</si>
  <si>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</si>
  <si>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</si>
  <si>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</si>
  <si>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</si>
  <si>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</si>
  <si>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</si>
  <si>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</si>
  <si>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</si>
  <si>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</si>
  <si>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</si>
  <si>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</si>
  <si>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</si>
  <si>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</si>
  <si>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</si>
  <si>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</si>
  <si>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</si>
  <si>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</si>
  <si>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</si>
  <si>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</si>
  <si>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</si>
  <si>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</si>
  <si>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</si>
  <si>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</si>
  <si>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</si>
  <si>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</si>
  <si>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</si>
  <si>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</si>
  <si>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</si>
  <si>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</si>
  <si>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</si>
  <si>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</si>
  <si>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</si>
  <si>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</si>
  <si>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</si>
  <si>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</si>
  <si>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</si>
  <si>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</si>
  <si>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</si>
  <si>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</si>
  <si>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</si>
  <si>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</si>
  <si>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</si>
  <si>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</si>
  <si>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</si>
  <si>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</si>
  <si>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</si>
  <si>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</si>
  <si>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</si>
  <si>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</si>
  <si>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</si>
  <si>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</si>
  <si>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</si>
  <si>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</si>
  <si>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</si>
  <si>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</si>
  <si>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</si>
  <si>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</si>
  <si>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</si>
  <si>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</si>
  <si>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</si>
  <si>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</si>
  <si>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</si>
  <si>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</si>
  <si>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</si>
  <si>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</si>
  <si>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</si>
  <si>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</si>
  <si>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</si>
  <si>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</si>
  <si>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</si>
  <si>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</si>
  <si>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</si>
  <si>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</si>
  <si>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</si>
  <si>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</si>
  <si>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</si>
  <si>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</si>
  <si>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</si>
  <si>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</si>
  <si>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</si>
  <si>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</si>
  <si>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</si>
  <si>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</si>
  <si>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</si>
  <si>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</si>
  <si>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</si>
  <si>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</si>
  <si>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</si>
  <si>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</si>
  <si>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</si>
  <si>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</si>
  <si>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</si>
  <si>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</si>
  <si>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</si>
  <si>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</si>
  <si>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</si>
  <si>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</si>
  <si>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</si>
  <si>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</si>
  <si>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</si>
  <si>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</si>
  <si>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</si>
  <si>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</si>
  <si>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</si>
  <si>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</si>
  <si>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</si>
  <si>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</si>
  <si>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</si>
  <si>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</si>
  <si>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</si>
  <si>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</si>
  <si>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</si>
  <si>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</si>
  <si>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</si>
  <si>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</si>
  <si>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</si>
  <si>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</si>
  <si>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</si>
  <si>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</si>
  <si>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</si>
  <si>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</si>
  <si>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</si>
  <si>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</si>
  <si>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</si>
  <si>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</si>
  <si>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</si>
  <si>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</si>
  <si>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</si>
  <si>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</si>
  <si>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</si>
  <si>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</si>
  <si>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</si>
  <si>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</si>
  <si>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</si>
  <si>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</si>
  <si>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</si>
  <si>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</si>
  <si>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</si>
  <si>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</si>
  <si>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</si>
  <si>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</si>
  <si>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</si>
  <si>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</si>
  <si>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</si>
  <si>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</si>
  <si>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</si>
  <si>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</si>
  <si>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</si>
  <si>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</si>
  <si>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</si>
  <si>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</si>
  <si>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</si>
  <si>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</si>
  <si>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</si>
  <si>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</si>
  <si>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</si>
  <si>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</si>
  <si>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</si>
  <si>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</si>
  <si>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</si>
  <si>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</si>
  <si>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</si>
  <si>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</si>
  <si>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</si>
  <si>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</si>
  <si>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</si>
  <si>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</si>
  <si>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</si>
  <si>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</si>
  <si>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</si>
  <si>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</si>
  <si>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</si>
  <si>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</si>
  <si>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</si>
  <si>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</si>
  <si>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</si>
  <si>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</si>
  <si>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</si>
  <si>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</si>
  <si>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</si>
  <si>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</si>
  <si>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</si>
  <si>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</si>
  <si>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</si>
  <si>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</si>
  <si>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</si>
  <si>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</si>
  <si>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</si>
  <si>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</si>
  <si>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</si>
  <si>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</si>
  <si>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</si>
  <si>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</si>
  <si>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</si>
  <si>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</si>
  <si>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</si>
  <si>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</si>
  <si>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</si>
  <si>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</si>
  <si>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</si>
  <si>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</si>
  <si>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</si>
  <si>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</si>
  <si>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</si>
  <si>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</si>
  <si>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</si>
  <si>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</si>
  <si>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</si>
  <si>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</si>
  <si>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</si>
  <si>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</si>
  <si>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</si>
  <si>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</si>
  <si>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</si>
  <si>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</si>
  <si>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</si>
  <si>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</si>
  <si>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</si>
  <si>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</si>
  <si>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</si>
  <si>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</si>
  <si>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</si>
  <si>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</si>
  <si>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</si>
  <si>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</si>
  <si>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</si>
  <si>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</si>
  <si>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</si>
  <si>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</si>
  <si>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</si>
  <si>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</si>
  <si>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</si>
  <si>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</si>
  <si>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</si>
  <si>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</si>
  <si>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</si>
  <si>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</si>
  <si>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</si>
  <si>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</si>
  <si>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</si>
  <si>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</si>
  <si>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</si>
  <si>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</si>
  <si>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</si>
  <si>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</si>
  <si>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</si>
  <si>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</si>
  <si>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</si>
  <si>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</si>
  <si>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</si>
  <si>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</si>
  <si>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</si>
  <si>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</si>
  <si>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</si>
  <si>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</si>
  <si>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</si>
  <si>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</si>
  <si>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</si>
  <si>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</si>
  <si>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</si>
  <si>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</si>
  <si>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</si>
  <si>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</si>
  <si>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</si>
  <si>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</si>
  <si>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</si>
  <si>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</si>
  <si>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</si>
  <si>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</si>
  <si>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</si>
  <si>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</si>
  <si>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</si>
  <si>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</si>
  <si>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</si>
  <si>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</si>
  <si>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</si>
  <si>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</si>
  <si>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</si>
  <si>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</si>
  <si>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</si>
  <si>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</si>
  <si>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</si>
  <si>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</si>
  <si>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</si>
  <si>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</si>
  <si>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</si>
  <si>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</si>
  <si>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</si>
  <si>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</si>
  <si>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</si>
  <si>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</si>
  <si>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</si>
  <si>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</si>
  <si>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</si>
  <si>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</si>
  <si>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</si>
  <si>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</si>
  <si>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</si>
  <si>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</si>
  <si>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</si>
  <si>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</si>
  <si>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</si>
  <si>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</si>
  <si>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</si>
  <si>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</si>
  <si>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</si>
  <si>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</si>
  <si>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</si>
  <si>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</si>
  <si>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</si>
  <si>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</si>
  <si>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</si>
  <si>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</si>
  <si>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</si>
  <si>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</si>
  <si>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</si>
  <si>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</si>
  <si>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</si>
  <si>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</si>
  <si>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</si>
  <si>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</si>
  <si>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</si>
  <si>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</si>
  <si>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</si>
  <si>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</si>
  <si>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</si>
  <si>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</si>
  <si>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</si>
  <si>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</si>
  <si>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</si>
  <si>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</si>
  <si>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</si>
  <si>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</si>
  <si>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</si>
  <si>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</si>
  <si>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</si>
  <si>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</si>
  <si>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</si>
  <si>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</si>
  <si>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</si>
  <si>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</si>
  <si>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</si>
  <si>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</si>
  <si>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</si>
  <si>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</si>
  <si>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</si>
  <si>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</si>
  <si>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</si>
  <si>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</si>
  <si>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</si>
  <si>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</si>
  <si>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</si>
  <si>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</si>
  <si>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</si>
  <si>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</si>
  <si>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</si>
  <si>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</si>
  <si>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</si>
  <si>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</si>
  <si>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</si>
  <si>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</si>
  <si>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</si>
  <si>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</si>
  <si>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</si>
  <si>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</si>
  <si>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</si>
  <si>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</si>
  <si>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</si>
  <si>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</si>
  <si>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</si>
  <si>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</si>
  <si>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</si>
  <si>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</si>
  <si>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</si>
  <si>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</si>
  <si>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</si>
  <si>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</si>
  <si>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</si>
  <si>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</si>
  <si>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</si>
  <si>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</si>
  <si>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</si>
  <si>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</si>
  <si>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</si>
  <si>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</si>
  <si>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</si>
  <si>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</si>
  <si>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</si>
  <si>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</si>
  <si>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</si>
  <si>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</si>
  <si>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</si>
  <si>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</si>
  <si>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</si>
  <si>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</si>
  <si>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</si>
  <si>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</si>
  <si>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</si>
  <si>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</si>
  <si>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</si>
  <si>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</si>
  <si>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</si>
  <si>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</si>
  <si>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</si>
  <si>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</si>
  <si>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</si>
  <si>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</si>
  <si>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</si>
  <si>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</si>
  <si>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</si>
  <si>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</si>
  <si>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</si>
  <si>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</si>
  <si>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</si>
  <si>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</si>
  <si>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</si>
  <si>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</si>
  <si>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</si>
  <si>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</si>
  <si>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</si>
  <si>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</si>
  <si>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</si>
  <si>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</si>
  <si>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</si>
  <si>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</si>
  <si>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</si>
  <si>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</si>
  <si>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</si>
  <si>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</si>
  <si>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</si>
  <si>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</si>
  <si>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</si>
  <si>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</si>
  <si>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</si>
  <si>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</si>
  <si>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</si>
  <si>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</si>
  <si>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</si>
  <si>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</si>
  <si>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</si>
  <si>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</si>
  <si>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</si>
  <si>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</si>
  <si>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</si>
  <si>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</si>
  <si>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</si>
  <si>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</si>
  <si>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</si>
  <si>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</si>
  <si>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</si>
  <si>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</si>
  <si>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</si>
  <si>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</si>
  <si>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</si>
  <si>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</si>
  <si>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</si>
  <si>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</si>
  <si>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</si>
  <si>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</si>
  <si>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</si>
  <si>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</si>
  <si>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</si>
  <si>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</si>
  <si>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</si>
  <si>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</si>
  <si>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</si>
  <si>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</si>
  <si>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</si>
  <si>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</si>
  <si>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</si>
  <si>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</si>
  <si>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</si>
  <si>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</si>
  <si>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</si>
  <si>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</si>
  <si>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</si>
  <si>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</si>
  <si>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</si>
  <si>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</si>
  <si>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</si>
  <si>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</si>
  <si>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</si>
  <si>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</si>
  <si>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</si>
  <si>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</si>
  <si>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</si>
  <si>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</si>
  <si>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</si>
  <si>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</si>
  <si>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</si>
  <si>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</si>
  <si>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</si>
  <si>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</si>
  <si>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</si>
  <si>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</si>
  <si>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</si>
  <si>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</si>
  <si>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</si>
  <si>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</si>
  <si>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</si>
  <si>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</si>
  <si>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</si>
  <si>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</si>
  <si>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</si>
  <si>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</si>
  <si>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</si>
  <si>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</si>
  <si>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</si>
  <si>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</si>
  <si>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</si>
  <si>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</si>
  <si>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</si>
  <si>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</si>
  <si>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</si>
  <si>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</si>
  <si>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</si>
  <si>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</si>
  <si>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</si>
  <si>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</si>
  <si>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</si>
  <si>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</si>
  <si>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</si>
  <si>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</si>
  <si>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</si>
  <si>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</si>
  <si>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</si>
  <si>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</si>
  <si>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</si>
  <si>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</si>
  <si>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</si>
  <si>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</si>
  <si>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</si>
  <si>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</si>
  <si>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</si>
  <si>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</si>
  <si>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</si>
  <si>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</si>
  <si>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</si>
  <si>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</si>
  <si>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</si>
  <si>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</si>
  <si>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</si>
  <si>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</si>
  <si>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</si>
  <si>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</si>
  <si>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</si>
  <si>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</si>
  <si>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</si>
  <si>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</si>
  <si>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</si>
  <si>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</si>
  <si>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</si>
  <si>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</si>
  <si>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</si>
  <si>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</si>
  <si>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</si>
  <si>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</si>
  <si>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</si>
  <si>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</si>
  <si>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</si>
  <si>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</si>
  <si>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</si>
  <si>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</si>
  <si>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</si>
  <si>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</si>
  <si>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</si>
  <si>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</si>
  <si>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</si>
  <si>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</si>
  <si>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</si>
  <si>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</si>
  <si>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</si>
  <si>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</si>
  <si>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</si>
  <si>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</si>
  <si>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</si>
  <si>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</si>
  <si>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</si>
  <si>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</si>
  <si>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</si>
  <si>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</si>
  <si>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</si>
  <si>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</si>
  <si>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</si>
  <si>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</si>
  <si>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</si>
  <si>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</si>
  <si>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</si>
  <si>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</si>
  <si>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</si>
  <si>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</si>
  <si>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</si>
  <si>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</si>
  <si>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</si>
  <si>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</si>
  <si>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</si>
  <si>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</si>
  <si>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</si>
  <si>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</si>
  <si>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</si>
  <si>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</si>
  <si>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</si>
  <si>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</si>
  <si>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</si>
  <si>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</si>
  <si>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</si>
  <si>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</si>
  <si>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</si>
  <si>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</si>
  <si>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</si>
  <si>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</si>
  <si>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</si>
  <si>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</si>
  <si>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</si>
  <si>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</si>
  <si>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</si>
  <si>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</si>
  <si>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</si>
  <si>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</si>
  <si>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</si>
  <si>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</si>
  <si>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</si>
  <si>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</si>
  <si>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</si>
  <si>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</si>
  <si>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</si>
  <si>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</si>
  <si>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</si>
  <si>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</si>
  <si>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</si>
  <si>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</si>
  <si>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</si>
  <si>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</si>
  <si>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</si>
  <si>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</si>
  <si>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</si>
  <si>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</si>
  <si>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</si>
  <si>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</si>
  <si>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</si>
  <si>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</si>
  <si>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</si>
  <si>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</si>
  <si>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</si>
  <si>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</si>
  <si>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</si>
  <si>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</si>
  <si>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</si>
  <si>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</si>
  <si>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</si>
  <si>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</si>
  <si>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</si>
  <si>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</si>
  <si>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</si>
  <si>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</si>
  <si>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</si>
  <si>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</si>
  <si>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</si>
  <si>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</si>
  <si>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</si>
  <si>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</si>
  <si>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</si>
  <si>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</si>
  <si>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</si>
  <si>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</si>
  <si>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</si>
  <si>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</si>
  <si>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</si>
  <si>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</si>
  <si>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</si>
  <si>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</si>
  <si>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</si>
  <si>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</si>
  <si>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</si>
  <si>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</si>
  <si>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</si>
  <si>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</si>
  <si>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</si>
  <si>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</si>
  <si>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</si>
  <si>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</si>
  <si>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</si>
  <si>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</si>
  <si>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</si>
  <si>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</si>
  <si>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</si>
  <si>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</si>
  <si>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</si>
  <si>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</si>
  <si>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</si>
  <si>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</si>
  <si>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</si>
  <si>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</si>
  <si>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</si>
  <si>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</si>
  <si>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</si>
  <si>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</si>
  <si>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</si>
  <si>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</si>
  <si>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</si>
  <si>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</si>
  <si>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</si>
  <si>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</si>
  <si>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</si>
  <si>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</si>
  <si>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</si>
  <si>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</si>
  <si>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</si>
  <si>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</si>
  <si>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</si>
  <si>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</si>
  <si>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</si>
  <si>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</si>
  <si>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</si>
  <si>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</si>
  <si>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</si>
  <si>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</si>
  <si>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</si>
  <si>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</si>
  <si>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</si>
  <si>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</si>
  <si>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</si>
  <si>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</si>
  <si>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</si>
  <si>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</si>
  <si>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</si>
  <si>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</si>
  <si>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</si>
  <si>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</si>
  <si>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</si>
  <si>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</si>
  <si>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</si>
  <si>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</si>
  <si>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</si>
  <si>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</si>
  <si>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</si>
  <si>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</si>
  <si>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</si>
  <si>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</si>
  <si>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</si>
  <si>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</si>
  <si>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</si>
  <si>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</si>
  <si>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</si>
  <si>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</si>
  <si>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</si>
  <si>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</si>
  <si>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</si>
  <si>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</si>
  <si>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</si>
  <si>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</si>
  <si>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</si>
  <si>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</si>
  <si>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</si>
  <si>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</si>
  <si>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</si>
  <si>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</si>
  <si>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</si>
  <si>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</si>
  <si>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</si>
  <si>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</si>
  <si>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</si>
  <si>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</si>
  <si>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</si>
  <si>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</si>
  <si>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</si>
  <si>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</si>
  <si>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</si>
  <si>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</si>
  <si>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</si>
  <si>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</si>
  <si>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</si>
  <si>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</si>
  <si>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</si>
  <si>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</si>
  <si>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</si>
  <si>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</si>
  <si>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</si>
  <si>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</si>
  <si>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</si>
  <si>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</si>
  <si>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</si>
  <si>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</si>
  <si>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</si>
  <si>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</si>
  <si>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</si>
  <si>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</si>
  <si>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</si>
  <si>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</si>
  <si>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</si>
  <si>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</si>
  <si>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</si>
  <si>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</si>
  <si>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</si>
  <si>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</si>
  <si>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</si>
  <si>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</si>
  <si>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</si>
  <si>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</si>
  <si>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</si>
  <si>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</si>
  <si>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</si>
  <si>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</si>
  <si>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</si>
  <si>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</si>
  <si>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</si>
  <si>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</si>
  <si>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</si>
  <si>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</si>
  <si>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</si>
  <si>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</si>
  <si>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</si>
  <si>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</si>
  <si>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</si>
  <si>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</si>
  <si>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</si>
  <si>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</si>
  <si>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</si>
  <si>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</si>
  <si>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</si>
  <si>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</si>
  <si>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</si>
  <si>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</si>
  <si>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</si>
  <si>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</si>
  <si>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</si>
  <si>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</si>
  <si>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</si>
  <si>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</si>
  <si>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</si>
  <si>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</si>
  <si>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</si>
  <si>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</si>
  <si>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</si>
  <si>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</si>
  <si>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</si>
  <si>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</si>
  <si>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</si>
  <si>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</si>
  <si>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</si>
  <si>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</si>
  <si>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</si>
  <si>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</si>
  <si>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</si>
  <si>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</si>
  <si>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</si>
  <si>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</si>
  <si>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</si>
  <si>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</si>
  <si>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</si>
  <si>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</si>
  <si>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</si>
  <si>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</si>
  <si>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</si>
  <si>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</si>
  <si>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</si>
  <si>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</si>
  <si>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</si>
  <si>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</si>
  <si>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</si>
  <si>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</si>
  <si>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</si>
  <si>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</si>
  <si>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</si>
  <si>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</si>
  <si>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</si>
  <si>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</si>
  <si>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</si>
  <si>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</si>
  <si>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</si>
  <si>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</si>
  <si>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</si>
  <si>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</si>
  <si>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</si>
  <si>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</si>
  <si>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</si>
  <si>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</si>
  <si>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</si>
  <si>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</si>
  <si>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</si>
  <si>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</si>
  <si>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</si>
  <si>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</si>
  <si>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</si>
  <si>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</si>
  <si>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</si>
  <si>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</si>
  <si>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</si>
  <si>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</si>
  <si>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</si>
  <si>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</si>
  <si>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</si>
  <si>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</si>
  <si>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</si>
  <si>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</si>
  <si>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</si>
  <si>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</si>
  <si>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</si>
  <si>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</si>
  <si>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</si>
  <si>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</si>
  <si>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</si>
  <si>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</si>
  <si>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</si>
  <si>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</si>
  <si>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</si>
  <si>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</si>
  <si>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</si>
  <si>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</si>
  <si>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</si>
  <si>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</si>
  <si>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</si>
  <si>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</si>
  <si>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</si>
  <si>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</si>
  <si>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</si>
  <si>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</si>
  <si>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</si>
  <si>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</si>
  <si>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</si>
  <si>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</si>
  <si>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</si>
  <si>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</si>
  <si>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</si>
  <si>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</si>
  <si>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</si>
  <si>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</si>
  <si>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</si>
  <si>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</si>
  <si>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</si>
  <si>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</si>
  <si>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</si>
  <si>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</si>
  <si>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</si>
  <si>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</si>
  <si>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</si>
  <si>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</si>
  <si>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</si>
  <si>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</si>
  <si>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</si>
  <si>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</si>
  <si>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</si>
  <si>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</si>
  <si>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</si>
  <si>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</si>
  <si>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</si>
  <si>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</si>
  <si>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</si>
  <si>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</si>
  <si>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</si>
  <si>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</si>
  <si>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</si>
  <si>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</si>
  <si>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</si>
  <si>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</si>
  <si>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</si>
  <si>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</si>
  <si>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</si>
  <si>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</si>
  <si>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</si>
  <si>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</si>
  <si>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</si>
  <si>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</si>
  <si>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</si>
  <si>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</si>
  <si>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</si>
  <si>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</si>
  <si>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</si>
  <si>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</si>
  <si>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</si>
  <si>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</si>
  <si>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</si>
  <si>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</si>
  <si>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</si>
  <si>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</si>
  <si>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</si>
  <si>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</si>
  <si>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</si>
  <si>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</si>
  <si>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</si>
  <si>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</si>
  <si>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</si>
  <si>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</si>
  <si>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</si>
  <si>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</si>
  <si>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</si>
  <si>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</si>
  <si>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</si>
  <si>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</si>
  <si>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</si>
  <si>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</si>
  <si>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</si>
  <si>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</si>
  <si>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</si>
  <si>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</si>
  <si>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</si>
  <si>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</si>
  <si>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</si>
  <si>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</si>
  <si>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</si>
  <si>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</si>
  <si>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</si>
  <si>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</si>
  <si>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</si>
  <si>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</si>
  <si>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</si>
  <si>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</si>
  <si>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</si>
  <si>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</si>
  <si>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</si>
  <si>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</si>
  <si>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</si>
  <si>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</si>
  <si>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</si>
  <si>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</si>
  <si>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</si>
  <si>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</si>
  <si>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</si>
  <si>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</si>
  <si>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</si>
  <si>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</si>
  <si>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</si>
  <si>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</si>
  <si>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</si>
  <si>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</si>
  <si>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</si>
  <si>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</si>
  <si>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</si>
  <si>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</si>
  <si>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</si>
  <si>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</si>
  <si>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</si>
  <si>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</si>
  <si>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</si>
  <si>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</si>
  <si>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</si>
  <si>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</si>
  <si>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</si>
  <si>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</si>
  <si>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</si>
  <si>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</si>
  <si>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</si>
  <si>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</si>
  <si>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</si>
  <si>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</si>
  <si>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</si>
  <si>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</si>
  <si>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</si>
  <si>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</si>
  <si>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</si>
  <si>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</si>
  <si>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</si>
  <si>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</si>
  <si>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</si>
  <si>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</si>
  <si>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</si>
  <si>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</si>
  <si>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</si>
  <si>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</si>
  <si>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</si>
  <si>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</si>
  <si>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</si>
  <si>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</si>
  <si>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</si>
  <si>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</si>
  <si>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</si>
  <si>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</si>
  <si>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</si>
  <si>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</si>
  <si>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</si>
  <si>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</si>
  <si>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</si>
  <si>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</si>
  <si>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</si>
  <si>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</si>
  <si>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</si>
  <si>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</si>
  <si>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</si>
  <si>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</si>
  <si>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</si>
  <si>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</si>
  <si>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</si>
  <si>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</si>
  <si>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</si>
  <si>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</si>
  <si>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</si>
  <si>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</si>
  <si>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</si>
  <si>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</si>
  <si>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</si>
  <si>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</si>
  <si>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</si>
  <si>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</si>
  <si>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</si>
  <si>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</si>
  <si>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</si>
  <si>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</si>
  <si>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</si>
  <si>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</si>
  <si>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</si>
  <si>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</si>
  <si>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</si>
  <si>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</si>
  <si>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</si>
  <si>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</si>
  <si>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</si>
  <si>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</si>
  <si>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</si>
  <si>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</si>
  <si>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</si>
  <si>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</si>
  <si>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</si>
  <si>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</si>
  <si>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</si>
  <si>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</si>
  <si>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</si>
  <si>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</si>
  <si>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</si>
  <si>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</si>
  <si>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</si>
  <si>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</si>
  <si>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</si>
  <si>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</si>
  <si>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</si>
  <si>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</si>
  <si>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</si>
  <si>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</si>
  <si>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</si>
  <si>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</si>
  <si>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</si>
  <si>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</si>
  <si>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</si>
  <si>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</si>
  <si>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</si>
  <si>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</si>
  <si>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</si>
  <si>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</si>
  <si>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</si>
  <si>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</si>
  <si>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</si>
  <si>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</si>
  <si>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</si>
  <si>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</si>
  <si>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</si>
  <si>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</si>
  <si>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</si>
  <si>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</si>
  <si>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</si>
  <si>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</si>
  <si>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</si>
  <si>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</si>
  <si>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</si>
  <si>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</si>
  <si>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</si>
  <si>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</si>
  <si>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</si>
  <si>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</si>
  <si>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</si>
  <si>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</si>
  <si>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</si>
  <si>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</si>
  <si>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</si>
  <si>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</si>
  <si>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</si>
  <si>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</si>
  <si>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</si>
  <si>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</si>
  <si>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</si>
  <si>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</si>
  <si>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</si>
  <si>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</si>
  <si>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</si>
  <si>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</si>
  <si>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</si>
  <si>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</si>
  <si>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</si>
  <si>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</si>
  <si>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</si>
  <si>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</si>
  <si>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</si>
  <si>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</si>
  <si>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</si>
  <si>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</si>
  <si>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</si>
  <si>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</si>
  <si>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</si>
  <si>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</si>
  <si>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</si>
  <si>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</si>
  <si>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</si>
  <si>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</si>
  <si>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</si>
  <si>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</si>
  <si>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</si>
  <si>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</si>
  <si>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</si>
  <si>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</si>
  <si>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</si>
  <si>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</si>
  <si>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</si>
  <si>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</si>
  <si>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</si>
  <si>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</si>
  <si>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</si>
  <si>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</si>
  <si>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</si>
  <si>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</si>
  <si>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</si>
  <si>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</si>
  <si>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</si>
  <si>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</si>
  <si>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</si>
  <si>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</si>
  <si>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</si>
  <si>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</si>
  <si>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</si>
  <si>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</si>
  <si>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</si>
  <si>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</si>
  <si>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</si>
  <si>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</si>
  <si>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</si>
  <si>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</si>
  <si>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</si>
  <si>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</si>
  <si>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</si>
  <si>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</si>
  <si>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</si>
  <si>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</si>
  <si>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</si>
  <si>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</si>
  <si>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</si>
  <si>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</si>
  <si>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</si>
  <si>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</si>
  <si>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</si>
  <si>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</si>
  <si>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</si>
  <si>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</si>
  <si>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</si>
  <si>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</si>
  <si>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</si>
  <si>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</si>
  <si>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</si>
  <si>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</si>
  <si>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</si>
  <si>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</si>
  <si>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</si>
  <si>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</si>
  <si>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</si>
  <si>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</si>
  <si>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</si>
  <si>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</si>
  <si>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</si>
  <si>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</si>
  <si>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</si>
  <si>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</si>
  <si>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</si>
  <si>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</si>
  <si>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</si>
  <si>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</si>
  <si>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</si>
  <si>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</si>
  <si>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</si>
  <si>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</si>
  <si>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</si>
  <si>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</si>
  <si>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</si>
  <si>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</si>
  <si>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</si>
  <si>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</si>
  <si>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</si>
  <si>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</si>
  <si>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</si>
  <si>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</si>
  <si>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</si>
  <si>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</si>
  <si>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</si>
  <si>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</si>
  <si>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</si>
  <si>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</si>
  <si>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</si>
  <si>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</si>
  <si>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</si>
  <si>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</si>
  <si>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</si>
  <si>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</si>
  <si>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</si>
  <si>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</si>
  <si>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</si>
  <si>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</si>
  <si>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</si>
  <si>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</si>
  <si>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</si>
  <si>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</si>
  <si>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</si>
  <si>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</si>
  <si>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</si>
  <si>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</si>
  <si>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</si>
  <si>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</si>
  <si>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</si>
  <si>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</si>
  <si>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</si>
  <si>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</si>
  <si>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</si>
  <si>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</si>
  <si>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</si>
  <si>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</si>
  <si>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</si>
  <si>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</si>
  <si>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</si>
  <si>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</si>
  <si>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</si>
  <si>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</si>
  <si>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</si>
  <si>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</si>
  <si>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</si>
  <si>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</si>
  <si>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</si>
  <si>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</si>
  <si>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</si>
  <si>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</si>
  <si>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</si>
  <si>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</si>
  <si>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</si>
  <si>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</si>
  <si>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</si>
  <si>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</si>
  <si>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</si>
  <si>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</si>
  <si>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</si>
  <si>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</si>
  <si>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</si>
  <si>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</si>
  <si>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</si>
  <si>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</si>
  <si>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</si>
  <si>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</si>
  <si>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</si>
  <si>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</si>
  <si>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</si>
  <si>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</si>
  <si>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</si>
  <si>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</si>
  <si>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</si>
  <si>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</si>
  <si>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</si>
  <si>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</si>
  <si>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</si>
  <si>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</si>
  <si>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</si>
  <si>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</si>
  <si>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</si>
  <si>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</si>
  <si>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</si>
  <si>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</si>
  <si>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</si>
  <si>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</si>
  <si>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</si>
  <si>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</si>
  <si>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</si>
  <si>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</si>
  <si>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</si>
  <si>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</si>
  <si>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</si>
  <si>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</si>
  <si>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</si>
  <si>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</si>
  <si>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</si>
  <si>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</si>
  <si>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</si>
  <si>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</si>
  <si>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</si>
  <si>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</si>
  <si>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</si>
  <si>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</si>
  <si>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</si>
  <si>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</si>
  <si>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</si>
  <si>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</si>
  <si>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</si>
  <si>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</si>
  <si>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</si>
  <si>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</si>
  <si>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</si>
  <si>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</si>
  <si>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</si>
  <si>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</si>
  <si>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</si>
  <si>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</si>
  <si>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</si>
  <si>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</si>
  <si>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</si>
  <si>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</si>
  <si>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</si>
  <si>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</si>
  <si>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</si>
  <si>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</si>
  <si>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</si>
  <si>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</si>
  <si>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</si>
  <si>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</si>
  <si>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</si>
  <si>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</si>
  <si>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</si>
  <si>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</si>
  <si>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</si>
  <si>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</si>
  <si>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</si>
  <si>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</si>
  <si>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</si>
  <si>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</si>
  <si>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</si>
  <si>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</si>
  <si>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</si>
  <si>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</si>
  <si>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</si>
  <si>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</si>
  <si>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</si>
  <si>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</si>
  <si>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</si>
  <si>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</si>
  <si>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</si>
  <si>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</si>
  <si>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</si>
  <si>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</si>
  <si>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</si>
  <si>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</si>
  <si>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</si>
  <si>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</si>
  <si>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</si>
  <si>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</si>
  <si>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</si>
  <si>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</si>
  <si>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</si>
  <si>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</si>
  <si>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</si>
  <si>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</si>
  <si>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</si>
  <si>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</si>
  <si>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</si>
  <si>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</si>
  <si>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</si>
  <si>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</si>
  <si>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</si>
  <si>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</si>
  <si>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</si>
  <si>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</si>
  <si>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</si>
  <si>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</si>
  <si>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</si>
  <si>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</si>
  <si>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</si>
  <si>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</si>
  <si>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</si>
  <si>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</si>
  <si>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</si>
  <si>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</si>
  <si>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</si>
  <si>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</si>
  <si>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</si>
  <si>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</si>
  <si>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</si>
  <si>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</si>
  <si>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</si>
  <si>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</si>
  <si>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</si>
  <si>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</si>
  <si>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</si>
  <si>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</si>
  <si>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</si>
  <si>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</si>
  <si>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</si>
  <si>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</si>
  <si>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</si>
  <si>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</si>
  <si>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</si>
  <si>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</si>
  <si>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</si>
  <si>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</si>
  <si>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</si>
  <si>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</si>
  <si>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</si>
  <si>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</si>
  <si>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</si>
  <si>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</si>
  <si>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</si>
  <si>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</si>
  <si>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</si>
  <si>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</si>
  <si>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</si>
  <si>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</si>
  <si>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</si>
  <si>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</si>
  <si>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</si>
  <si>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</si>
  <si>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</si>
  <si>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</si>
  <si>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</si>
  <si>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</si>
  <si>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</si>
  <si>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</si>
  <si>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</si>
  <si>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</si>
  <si>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</si>
  <si>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</si>
  <si>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</si>
  <si>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</si>
  <si>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</si>
  <si>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</si>
  <si>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</si>
  <si>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</si>
  <si>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</si>
  <si>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</si>
  <si>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</si>
  <si>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</si>
  <si>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</si>
  <si>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</si>
  <si>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</si>
  <si>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</si>
  <si>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</si>
  <si>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</si>
  <si>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</si>
  <si>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</si>
  <si>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</si>
  <si>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</si>
  <si>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</si>
  <si>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</si>
  <si>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</si>
  <si>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</si>
  <si>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</si>
  <si>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</si>
  <si>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</si>
  <si>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</si>
  <si>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</si>
  <si>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</si>
  <si>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</si>
  <si>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</si>
  <si>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</si>
  <si>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</si>
  <si>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</si>
  <si>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</si>
  <si>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</si>
  <si>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</si>
  <si>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</si>
  <si>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</si>
  <si>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</si>
  <si>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</si>
  <si>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</si>
  <si>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</si>
  <si>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</si>
  <si>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</si>
  <si>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</si>
  <si>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</si>
  <si>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</si>
  <si>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</si>
  <si>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</si>
  <si>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</si>
  <si>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</si>
  <si>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</si>
  <si>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</si>
  <si>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</si>
  <si>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</si>
  <si>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</si>
  <si>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</si>
  <si>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</si>
  <si>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</si>
  <si>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</si>
  <si>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</si>
  <si>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</si>
  <si>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</si>
  <si>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</si>
  <si>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</si>
  <si>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</si>
  <si>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</si>
  <si>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</si>
  <si>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</si>
  <si>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</si>
  <si>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</si>
  <si>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</si>
  <si>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</si>
  <si>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</si>
  <si>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</si>
  <si>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</si>
  <si>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</si>
  <si>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</si>
  <si>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</si>
  <si>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</si>
  <si>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</si>
  <si>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</si>
  <si>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</si>
  <si>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</si>
  <si>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</si>
  <si>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</si>
  <si>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</si>
  <si>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</si>
  <si>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</si>
  <si>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</si>
  <si>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</si>
  <si>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</si>
  <si>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</si>
  <si>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</si>
  <si>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</si>
  <si>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</si>
  <si>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</si>
  <si>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</si>
  <si>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</si>
  <si>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</si>
  <si>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</si>
  <si>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</si>
  <si>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</si>
  <si>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</si>
  <si>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</si>
  <si>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</si>
  <si>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</si>
  <si>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</si>
  <si>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</si>
  <si>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</si>
  <si>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</si>
  <si>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</si>
  <si>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</si>
  <si>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</si>
  <si>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</si>
  <si>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</si>
  <si>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</si>
  <si>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</si>
  <si>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</si>
  <si>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</si>
  <si>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</si>
  <si>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</si>
  <si>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</si>
  <si>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</si>
  <si>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</si>
  <si>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</si>
  <si>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</si>
  <si>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</si>
  <si>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</si>
  <si>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</si>
  <si>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</si>
  <si>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</si>
  <si>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</si>
  <si>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</si>
  <si>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</si>
  <si>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</si>
  <si>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</si>
  <si>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</si>
  <si>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</si>
  <si>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</si>
  <si>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</si>
  <si>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</si>
  <si>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</si>
  <si>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</si>
  <si>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</si>
  <si>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</si>
  <si>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</si>
  <si>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</si>
  <si>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</si>
  <si>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</si>
  <si>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</si>
  <si>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</si>
  <si>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</si>
  <si>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</si>
  <si>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</si>
  <si>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</si>
  <si>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</si>
  <si>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</si>
  <si>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</si>
  <si>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</si>
  <si>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</si>
  <si>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</si>
  <si>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</si>
  <si>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</si>
  <si>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</si>
  <si>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</si>
  <si>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</si>
  <si>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</si>
  <si>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</si>
  <si>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</si>
  <si>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</si>
  <si>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</si>
  <si>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</si>
  <si>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</si>
  <si>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</si>
  <si>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</si>
  <si>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</si>
  <si>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</si>
  <si>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</si>
  <si>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</si>
  <si>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</si>
  <si>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</si>
  <si>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</si>
  <si>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</si>
  <si>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</si>
  <si>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</si>
  <si>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</si>
  <si>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</si>
  <si>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</si>
  <si>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</si>
  <si>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</si>
  <si>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</si>
  <si>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</si>
  <si>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</si>
  <si>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</si>
  <si>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</si>
  <si>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</si>
  <si>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</si>
  <si>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</si>
  <si>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</si>
  <si>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</si>
  <si>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</si>
  <si>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</si>
  <si>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</si>
  <si>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</si>
  <si>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</si>
  <si>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</si>
  <si>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</si>
  <si>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</si>
  <si>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</si>
  <si>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</si>
  <si>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</si>
  <si>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</si>
  <si>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</si>
  <si>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</si>
  <si>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</si>
  <si>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</si>
  <si>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</si>
  <si>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</si>
  <si>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</si>
  <si>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</si>
  <si>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</si>
  <si>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</si>
  <si>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</si>
  <si>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</si>
  <si>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</si>
  <si>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</si>
  <si>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</si>
  <si>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</si>
  <si>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</si>
  <si>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</si>
  <si>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</si>
  <si>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</si>
  <si>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</si>
  <si>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</si>
  <si>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</si>
  <si>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</si>
  <si>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</si>
  <si>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</si>
  <si>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</si>
  <si>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</si>
  <si>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</si>
  <si>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</si>
  <si>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</si>
  <si>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</si>
  <si>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</si>
  <si>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</si>
  <si>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</si>
  <si>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</si>
  <si>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</si>
  <si>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</si>
  <si>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</si>
  <si>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</si>
  <si>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</si>
  <si>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</si>
  <si>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</si>
  <si>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</si>
  <si>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</si>
  <si>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</si>
  <si>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</si>
  <si>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</si>
  <si>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</si>
  <si>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</si>
  <si>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</si>
  <si>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</si>
  <si>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</si>
  <si>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</si>
  <si>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</si>
  <si>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</si>
  <si>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</si>
  <si>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</si>
  <si>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</si>
  <si>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</si>
  <si>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</si>
  <si>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</si>
  <si>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</si>
  <si>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</si>
  <si>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</si>
  <si>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</si>
  <si>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</si>
  <si>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</si>
  <si>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</si>
  <si>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</si>
  <si>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</si>
  <si>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</si>
  <si>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</si>
  <si>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</si>
  <si>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</si>
  <si>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</si>
  <si>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</si>
  <si>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</si>
  <si>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</si>
  <si>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</si>
  <si>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</si>
  <si>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</si>
  <si>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</si>
  <si>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</si>
  <si>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</si>
  <si>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</si>
  <si>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</si>
  <si>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</si>
  <si>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</si>
  <si>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</si>
  <si>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</si>
  <si>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</si>
  <si>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</si>
  <si>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</si>
  <si>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</si>
  <si>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</si>
  <si>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</si>
  <si>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</si>
  <si>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</si>
  <si>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</si>
  <si>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</si>
  <si>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</si>
  <si>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</si>
  <si>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</si>
  <si>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</si>
  <si>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</si>
  <si>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</si>
  <si>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</si>
  <si>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</si>
  <si>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</si>
  <si>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</si>
  <si>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</si>
  <si>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</si>
  <si>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</si>
  <si>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</si>
  <si>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</si>
  <si>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</si>
  <si>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</si>
  <si>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</si>
  <si>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</si>
  <si>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</si>
  <si>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</si>
  <si>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</si>
  <si>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</si>
  <si>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</si>
  <si>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</si>
  <si>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</si>
  <si>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</si>
  <si>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</si>
  <si>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</si>
  <si>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</si>
  <si>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</si>
  <si>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</si>
  <si>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</si>
  <si>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</si>
  <si>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</si>
  <si>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</si>
  <si>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</si>
  <si>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</si>
  <si>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</si>
  <si>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</si>
  <si>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</si>
  <si>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</si>
  <si>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</si>
  <si>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</si>
  <si>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</si>
  <si>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</si>
  <si>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</si>
  <si>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</si>
  <si>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</si>
  <si>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</si>
  <si>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</si>
  <si>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</si>
  <si>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</si>
  <si>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</si>
  <si>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</si>
  <si>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</si>
  <si>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</si>
  <si>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</si>
  <si>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</si>
  <si>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</si>
  <si>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</si>
  <si>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</si>
  <si>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</si>
  <si>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</si>
  <si>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</si>
  <si>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</si>
  <si>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</si>
  <si>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</si>
  <si>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</si>
  <si>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</si>
  <si>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</si>
  <si>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</si>
  <si>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</si>
  <si>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</si>
  <si>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</si>
  <si>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</si>
  <si>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</si>
  <si>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</si>
  <si>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</si>
  <si>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</si>
  <si>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</si>
  <si>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</si>
  <si>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</si>
  <si>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</si>
  <si>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</si>
  <si>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</si>
  <si>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</si>
  <si>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</si>
  <si>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</si>
  <si>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</si>
  <si>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</si>
  <si>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</si>
  <si>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</si>
  <si>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</si>
  <si>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</si>
  <si>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</si>
  <si>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</si>
  <si>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</si>
  <si>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</si>
  <si>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</si>
  <si>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</si>
  <si>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</si>
  <si>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</si>
  <si>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</si>
  <si>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</si>
  <si>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</si>
  <si>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</si>
  <si>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</si>
  <si>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</si>
  <si>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</si>
  <si>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</si>
  <si>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</si>
  <si>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</si>
  <si>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</si>
  <si>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</si>
  <si>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</si>
  <si>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</si>
  <si>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</si>
  <si>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</si>
  <si>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</si>
  <si>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</si>
  <si>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</si>
  <si>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</si>
  <si>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</si>
  <si>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</si>
  <si>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</si>
  <si>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</si>
  <si>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</si>
  <si>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</si>
  <si>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</si>
  <si>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</si>
  <si>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</si>
  <si>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</si>
  <si>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</si>
  <si>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</si>
  <si>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</si>
  <si>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</si>
  <si>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</si>
  <si>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</si>
  <si>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</si>
  <si>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</si>
  <si>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</si>
  <si>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</si>
  <si>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</si>
  <si>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</si>
  <si>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</si>
  <si>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</si>
  <si>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</si>
  <si>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</si>
  <si>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</si>
  <si>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</si>
  <si>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</si>
  <si>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</si>
  <si>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</si>
  <si>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</si>
  <si>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</si>
  <si>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</si>
  <si>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</si>
  <si>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</si>
  <si>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</si>
  <si>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</si>
  <si>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</si>
  <si>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</si>
  <si>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</si>
  <si>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</si>
  <si>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</si>
  <si>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</si>
  <si>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</si>
  <si>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</si>
  <si>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</si>
  <si>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</si>
  <si>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</si>
  <si>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</si>
  <si>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</si>
  <si>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</si>
  <si>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</si>
  <si>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</si>
  <si>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</si>
  <si>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</si>
  <si>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</si>
  <si>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</si>
  <si>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</si>
  <si>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</si>
  <si>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</si>
  <si>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</si>
  <si>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</si>
  <si>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</si>
  <si>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</si>
  <si>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</si>
  <si>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</si>
  <si>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</si>
  <si>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</si>
  <si>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</si>
  <si>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</si>
  <si>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</si>
  <si>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</si>
  <si>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</si>
  <si>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</si>
  <si>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</si>
  <si>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</si>
  <si>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</si>
  <si>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</si>
  <si>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</si>
  <si>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</si>
  <si>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</si>
  <si>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</si>
  <si>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</si>
  <si>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</si>
  <si>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</si>
  <si>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</si>
  <si>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</si>
  <si>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</si>
  <si>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</si>
  <si>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</si>
  <si>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</si>
  <si>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</si>
  <si>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</si>
  <si>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</si>
  <si>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</si>
  <si>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</si>
  <si>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</si>
  <si>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</si>
  <si>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</si>
  <si>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</si>
  <si>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</si>
  <si>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</si>
  <si>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</si>
  <si>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</si>
  <si>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</si>
  <si>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</si>
  <si>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</si>
  <si>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</si>
  <si>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</si>
  <si>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</si>
  <si>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</si>
  <si>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</si>
  <si>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</si>
  <si>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</si>
  <si>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</si>
  <si>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</si>
  <si>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</si>
  <si>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</si>
  <si>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</si>
  <si>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</si>
  <si>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</si>
  <si>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</si>
  <si>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</si>
  <si>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</si>
  <si>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</si>
  <si>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</si>
  <si>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</si>
  <si>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</si>
  <si>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</si>
  <si>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</si>
  <si>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</si>
  <si>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</si>
  <si>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</si>
  <si>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</si>
  <si>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</si>
  <si>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</si>
  <si>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</si>
  <si>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</si>
  <si>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</si>
  <si>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</si>
  <si>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</si>
  <si>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</si>
  <si>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</si>
  <si>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</si>
  <si>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</si>
  <si>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</si>
  <si>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</si>
  <si>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</si>
  <si>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</si>
  <si>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</si>
  <si>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</si>
  <si>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</si>
  <si>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</si>
  <si>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</si>
  <si>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</si>
  <si>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</si>
  <si>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</si>
  <si>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</si>
  <si>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</si>
  <si>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</si>
  <si>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</si>
  <si>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</si>
  <si>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</si>
  <si>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</si>
  <si>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</si>
  <si>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</si>
  <si>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</si>
  <si>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</si>
  <si>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</si>
  <si>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</si>
  <si>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</si>
  <si>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</si>
  <si>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</si>
  <si>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</si>
  <si>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</si>
  <si>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</si>
  <si>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</si>
  <si>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</si>
  <si>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</si>
  <si>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</si>
  <si>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</si>
  <si>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</si>
  <si>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</si>
  <si>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</si>
  <si>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</si>
  <si>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</si>
  <si>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</si>
  <si>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</si>
  <si>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</si>
  <si>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</si>
  <si>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</si>
  <si>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</si>
  <si>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</si>
  <si>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</si>
  <si>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</si>
  <si>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</si>
  <si>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</si>
  <si>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</si>
  <si>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</si>
  <si>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</si>
  <si>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</si>
  <si>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</si>
  <si>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</si>
  <si>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</si>
  <si>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</si>
  <si>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</si>
  <si>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</si>
  <si>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</si>
  <si>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</si>
  <si>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</si>
  <si>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</si>
  <si>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</si>
  <si>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</si>
  <si>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</si>
  <si>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</si>
  <si>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</si>
  <si>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</si>
  <si>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</si>
  <si>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</si>
  <si>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</si>
  <si>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</si>
  <si>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</si>
  <si>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</si>
  <si>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</si>
  <si>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</si>
  <si>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</si>
  <si>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</si>
  <si>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</si>
  <si>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</si>
  <si>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</si>
  <si>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</si>
  <si>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</si>
  <si>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</si>
  <si>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</si>
  <si>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</si>
  <si>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</si>
  <si>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</si>
  <si>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</si>
  <si>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</si>
  <si>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</si>
  <si>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</si>
  <si>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</si>
  <si>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</si>
  <si>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</si>
  <si>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</si>
  <si>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</si>
  <si>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</si>
  <si>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</si>
  <si>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</si>
  <si>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</si>
  <si>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</si>
  <si>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</si>
  <si>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</si>
  <si>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</si>
  <si>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</si>
  <si>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</si>
  <si>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</si>
  <si>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</si>
  <si>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</si>
  <si>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</si>
  <si>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</si>
  <si>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</si>
  <si>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</si>
  <si>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</si>
  <si>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</si>
  <si>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</si>
  <si>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</si>
  <si>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</si>
  <si>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</si>
  <si>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</si>
  <si>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</si>
  <si>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</si>
  <si>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</si>
  <si>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</si>
  <si>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</si>
  <si>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</si>
  <si>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</si>
  <si>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</si>
  <si>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</si>
  <si>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</si>
  <si>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</si>
  <si>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</si>
  <si>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</si>
  <si>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</si>
  <si>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</si>
  <si>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</si>
  <si>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</si>
  <si>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</si>
  <si>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</si>
  <si>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</si>
  <si>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</si>
  <si>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</si>
  <si>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</si>
  <si>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</si>
  <si>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</si>
  <si>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</si>
  <si>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</si>
  <si>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</si>
  <si>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</si>
  <si>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</si>
  <si>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</si>
  <si>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</si>
  <si>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</si>
  <si>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</si>
  <si>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</si>
  <si>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</si>
  <si>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</si>
  <si>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</si>
  <si>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</si>
  <si>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</si>
  <si>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</si>
  <si>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</si>
  <si>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</si>
  <si>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</si>
  <si>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</si>
  <si>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</si>
  <si>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</si>
  <si>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</si>
  <si>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</si>
  <si>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</si>
  <si>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</si>
  <si>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</si>
  <si>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</si>
  <si>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</si>
  <si>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</si>
  <si>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</si>
  <si>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</si>
  <si>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</si>
  <si>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</si>
  <si>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</si>
  <si>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</si>
  <si>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</si>
  <si>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</si>
  <si>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</si>
  <si>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</si>
  <si>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</si>
  <si>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</si>
  <si>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</si>
  <si>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</si>
  <si>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</si>
  <si>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</si>
  <si>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</si>
  <si>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</si>
  <si>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</si>
  <si>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</si>
  <si>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</si>
  <si>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</si>
  <si>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</si>
  <si>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</si>
  <si>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</si>
  <si>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</si>
  <si>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</si>
  <si>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</si>
  <si>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</si>
  <si>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</si>
  <si>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</si>
  <si>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</si>
  <si>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</si>
  <si>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</si>
  <si>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</si>
  <si>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</si>
  <si>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</si>
  <si>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</si>
  <si>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</si>
  <si>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</si>
  <si>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</si>
  <si>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</si>
  <si>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</si>
  <si>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</si>
  <si>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</si>
  <si>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</si>
  <si>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</si>
  <si>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</si>
  <si>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</si>
  <si>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</si>
  <si>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</si>
  <si>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</si>
  <si>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</si>
  <si>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</si>
  <si>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</si>
  <si>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</si>
  <si>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</si>
  <si>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</si>
  <si>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</si>
  <si>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</si>
  <si>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</si>
  <si>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</si>
  <si>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</si>
  <si>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</si>
  <si>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</si>
  <si>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</si>
  <si>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</si>
  <si>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</si>
  <si>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</si>
  <si>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</si>
  <si>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</si>
  <si>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</si>
  <si>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</si>
  <si>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</si>
  <si>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</si>
  <si>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</si>
  <si>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</si>
  <si>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</si>
  <si>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</si>
  <si>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</si>
  <si>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</si>
  <si>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</si>
  <si>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</si>
  <si>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</si>
  <si>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</si>
  <si>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</si>
  <si>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</si>
  <si>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</si>
  <si>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</si>
  <si>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</si>
  <si>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</si>
  <si>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</si>
  <si>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</si>
  <si>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</si>
  <si>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</si>
  <si>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</si>
  <si>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</si>
  <si>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</si>
  <si>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</si>
  <si>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</si>
  <si>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</si>
  <si>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</si>
  <si>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</si>
  <si>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</si>
  <si>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</si>
  <si>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</si>
  <si>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</si>
  <si>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</si>
  <si>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</si>
  <si>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</si>
  <si>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</si>
  <si>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</si>
  <si>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</si>
  <si>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</si>
  <si>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</si>
  <si>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</si>
  <si>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</si>
  <si>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</si>
  <si>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</si>
  <si>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</si>
  <si>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</si>
  <si>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</si>
  <si>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</si>
  <si>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</si>
  <si>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</si>
  <si>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</si>
  <si>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</si>
  <si>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</si>
  <si>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</si>
  <si>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</si>
  <si>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</si>
  <si>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</si>
  <si>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</si>
  <si>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</si>
  <si>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</si>
  <si>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</si>
  <si>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</si>
  <si>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</si>
  <si>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</si>
  <si>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</si>
  <si>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</si>
  <si>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</si>
  <si>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</si>
  <si>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</si>
  <si>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</si>
  <si>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</si>
  <si>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</si>
  <si>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</si>
  <si>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</si>
  <si>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</si>
  <si>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</si>
  <si>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</si>
  <si>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</si>
  <si>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</si>
  <si>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</si>
  <si>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</si>
  <si>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</si>
  <si>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</si>
  <si>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</si>
  <si>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</si>
  <si>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</si>
  <si>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</si>
  <si>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</si>
  <si>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</si>
  <si>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</si>
  <si>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</si>
  <si>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</si>
  <si>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</si>
  <si>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</si>
  <si>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</si>
  <si>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</si>
  <si>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</si>
  <si>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</si>
  <si>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</si>
  <si>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</si>
  <si>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</si>
  <si>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</si>
  <si>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</si>
  <si>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</si>
  <si>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</si>
  <si>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</si>
  <si>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</si>
  <si>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</si>
  <si>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</si>
  <si>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</si>
  <si>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</si>
  <si>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</si>
  <si>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</si>
  <si>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</si>
  <si>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</si>
  <si>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</si>
  <si>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</si>
  <si>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</si>
  <si>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</si>
  <si>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</si>
  <si>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</si>
  <si>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</si>
  <si>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</si>
  <si>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</si>
  <si>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</si>
  <si>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</si>
  <si>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</si>
  <si>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</si>
  <si>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</si>
  <si>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</si>
  <si>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</si>
  <si>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</si>
  <si>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</si>
  <si>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</si>
  <si>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</si>
  <si>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</si>
  <si>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</si>
  <si>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</si>
  <si>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</si>
  <si>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</si>
  <si>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</si>
  <si>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</si>
  <si>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</si>
  <si>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</si>
  <si>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</si>
  <si>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</si>
  <si>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</si>
  <si>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</si>
  <si>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</si>
  <si>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</si>
  <si>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</si>
  <si>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</si>
  <si>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</si>
  <si>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</si>
  <si>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</si>
  <si>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</si>
  <si>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</si>
  <si>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</si>
  <si>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</si>
  <si>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</si>
  <si>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</si>
  <si>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</si>
  <si>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</si>
  <si>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</si>
  <si>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</si>
  <si>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</si>
  <si>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</si>
  <si>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</si>
  <si>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</si>
  <si>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</si>
  <si>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</si>
  <si>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</si>
  <si>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</si>
  <si>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</si>
  <si>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</si>
  <si>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</si>
  <si>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</si>
  <si>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</si>
  <si>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</si>
  <si>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</si>
  <si>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</si>
  <si>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</si>
  <si>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</si>
  <si>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</si>
  <si>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</si>
  <si>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</si>
  <si>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</si>
  <si>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</si>
  <si>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</si>
  <si>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</si>
  <si>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</si>
  <si>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</si>
  <si>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</si>
  <si>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</si>
  <si>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</si>
  <si>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</si>
  <si>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</si>
  <si>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</si>
  <si>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</si>
  <si>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</si>
  <si>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</si>
  <si>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</si>
  <si>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</si>
  <si>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</si>
  <si>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</si>
  <si>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</si>
  <si>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</si>
  <si>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</si>
  <si>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</si>
  <si>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</si>
  <si>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</si>
  <si>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</si>
  <si>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</si>
  <si>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</si>
  <si>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</si>
  <si>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</si>
  <si>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</si>
  <si>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</si>
  <si>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</si>
  <si>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</si>
  <si>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</si>
  <si>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</si>
  <si>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</si>
  <si>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</si>
  <si>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</si>
  <si>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</si>
  <si>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</si>
  <si>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</si>
  <si>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</si>
  <si>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</si>
  <si>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</si>
  <si>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</si>
  <si>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</si>
  <si>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</si>
  <si>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</si>
  <si>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</si>
  <si>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</si>
  <si>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</si>
  <si>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</si>
  <si>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</si>
  <si>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</si>
  <si>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</si>
  <si>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</si>
  <si>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</si>
  <si>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</si>
  <si>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</si>
  <si>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</si>
  <si>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</si>
  <si>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</si>
  <si>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</si>
  <si>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</si>
  <si>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</si>
  <si>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</si>
  <si>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</si>
  <si>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</si>
  <si>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</si>
  <si>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</si>
  <si>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</si>
  <si>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</si>
  <si>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</si>
  <si>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</si>
  <si>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</si>
  <si>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</si>
  <si>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</si>
  <si>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</si>
  <si>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</si>
  <si>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</si>
  <si>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</si>
  <si>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</si>
  <si>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</si>
  <si>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</si>
  <si>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</si>
  <si>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</si>
  <si>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</si>
  <si>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</si>
  <si>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</si>
  <si>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</si>
  <si>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</si>
  <si>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</si>
  <si>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</si>
  <si>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</si>
  <si>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</si>
  <si>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</si>
  <si>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</si>
  <si>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</si>
  <si>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</si>
  <si>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</si>
  <si>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</si>
  <si>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</si>
  <si>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</si>
  <si>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</si>
  <si>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</si>
  <si>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</si>
  <si>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</si>
  <si>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</si>
  <si>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</si>
  <si>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</si>
  <si>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</si>
  <si>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</si>
  <si>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</si>
  <si>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</si>
  <si>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</si>
  <si>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</si>
  <si>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</si>
  <si>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</si>
  <si>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</si>
  <si>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</si>
  <si>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</si>
  <si>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</si>
  <si>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</si>
  <si>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</si>
  <si>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</si>
  <si>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</si>
  <si>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</si>
  <si>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</si>
  <si>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</si>
  <si>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</si>
  <si>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</si>
  <si>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</si>
  <si>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</si>
  <si>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</si>
  <si>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</si>
  <si>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</si>
  <si>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</si>
  <si>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</si>
  <si>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</si>
  <si>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</si>
  <si>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</si>
  <si>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</si>
  <si>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</si>
  <si>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</si>
  <si>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</si>
  <si>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</si>
  <si>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</si>
  <si>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</si>
  <si>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</si>
  <si>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</si>
  <si>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</si>
  <si>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</si>
  <si>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</si>
  <si>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</si>
  <si>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</si>
  <si>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</si>
  <si>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</si>
  <si>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</si>
  <si>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</si>
  <si>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</si>
  <si>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</si>
  <si>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</si>
  <si>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</si>
  <si>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</si>
  <si>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</si>
  <si>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</si>
  <si>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</si>
  <si>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</si>
  <si>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</si>
  <si>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</si>
  <si>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</si>
  <si>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</si>
  <si>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</si>
  <si>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</si>
  <si>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</si>
  <si>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</si>
  <si>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</si>
  <si>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</si>
  <si>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</si>
  <si>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</si>
  <si>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</si>
  <si>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</si>
  <si>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</si>
  <si>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</si>
  <si>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</si>
  <si>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</si>
  <si>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</si>
  <si>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</si>
  <si>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</si>
  <si>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</si>
  <si>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</si>
  <si>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</si>
  <si>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</si>
  <si>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</si>
  <si>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</si>
  <si>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</si>
  <si>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</si>
  <si>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</si>
  <si>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</si>
  <si>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</si>
  <si>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</si>
  <si>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</si>
  <si>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</si>
  <si>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</si>
  <si>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</si>
  <si>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</si>
  <si>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</si>
  <si>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</si>
  <si>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</si>
  <si>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</si>
  <si>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</si>
  <si>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</si>
  <si>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</si>
  <si>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</si>
  <si>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</si>
  <si>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</si>
  <si>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</si>
  <si>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</si>
  <si>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</si>
  <si>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</si>
  <si>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</si>
  <si>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</si>
  <si>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</si>
  <si>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</si>
  <si>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</si>
  <si>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</si>
  <si>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</si>
  <si>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</si>
  <si>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</si>
  <si>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</si>
  <si>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</si>
  <si>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</si>
  <si>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</si>
  <si>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</si>
  <si>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</si>
  <si>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</si>
  <si>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</si>
  <si>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</si>
  <si>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</si>
  <si>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</si>
  <si>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</si>
  <si>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</si>
  <si>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</si>
  <si>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</si>
  <si>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</si>
  <si>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</si>
  <si>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</si>
  <si>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</si>
  <si>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</si>
  <si>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</si>
  <si>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</si>
  <si>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</si>
  <si>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</si>
  <si>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</si>
  <si>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</si>
  <si>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</si>
  <si>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</si>
  <si>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</si>
  <si>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</si>
  <si>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</si>
  <si>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</si>
  <si>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</si>
  <si>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</si>
  <si>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</si>
  <si>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</si>
  <si>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</si>
  <si>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</si>
  <si>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</si>
  <si>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</si>
  <si>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</si>
  <si>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</si>
  <si>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</si>
  <si>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</si>
  <si>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</si>
  <si>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</si>
  <si>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</si>
  <si>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</si>
  <si>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</si>
  <si>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</si>
  <si>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</si>
  <si>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</si>
  <si>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</si>
  <si>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</si>
  <si>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</si>
  <si>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</si>
  <si>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</si>
  <si>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</si>
  <si>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</si>
  <si>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</si>
  <si>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</si>
  <si>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</si>
  <si>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</si>
  <si>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</si>
  <si>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</si>
  <si>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</si>
  <si>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</si>
  <si>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</si>
  <si>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</si>
  <si>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</si>
  <si>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</si>
  <si>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</si>
  <si>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</si>
  <si>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</si>
  <si>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</si>
  <si>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</si>
  <si>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</si>
  <si>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</si>
  <si>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</si>
  <si>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</si>
  <si>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</si>
  <si>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</si>
  <si>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</si>
  <si>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</si>
  <si>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</si>
  <si>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</si>
  <si>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</si>
  <si>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</si>
  <si>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</si>
  <si>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</si>
  <si>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</si>
  <si>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</si>
  <si>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</si>
  <si>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</si>
  <si>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</si>
  <si>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</si>
  <si>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</si>
  <si>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</si>
  <si>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</si>
  <si>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</si>
  <si>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</si>
  <si>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</si>
  <si>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</si>
  <si>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</si>
  <si>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</si>
  <si>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</si>
  <si>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</si>
  <si>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</si>
  <si>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</si>
  <si>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</si>
  <si>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</si>
  <si>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</si>
  <si>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</si>
  <si>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</si>
  <si>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</si>
  <si>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</si>
  <si>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</si>
  <si>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</si>
  <si>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</si>
  <si>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</si>
  <si>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</si>
  <si>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</si>
  <si>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</si>
  <si>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</si>
  <si>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</si>
  <si>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</si>
  <si>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</si>
  <si>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</si>
  <si>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</si>
  <si>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</si>
  <si>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</si>
  <si>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</si>
  <si>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</si>
  <si>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</si>
  <si>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</si>
  <si>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</si>
  <si>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</si>
  <si>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</si>
  <si>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</si>
  <si>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</si>
  <si>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</si>
  <si>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</si>
  <si>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</si>
  <si>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</si>
  <si>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</si>
  <si>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</si>
  <si>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</si>
  <si>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</si>
  <si>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</si>
  <si>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</si>
  <si>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</si>
  <si>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</si>
  <si>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</si>
  <si>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</si>
  <si>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</si>
  <si>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</si>
  <si>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</si>
  <si>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</si>
  <si>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</si>
  <si>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</si>
  <si>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</si>
  <si>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</si>
  <si>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</si>
  <si>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</si>
  <si>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</si>
  <si>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</si>
  <si>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</si>
  <si>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</si>
  <si>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</si>
  <si>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</si>
  <si>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</si>
  <si>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</si>
  <si>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</si>
  <si>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</si>
  <si>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</si>
  <si>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</si>
  <si>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</si>
  <si>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</si>
  <si>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</si>
  <si>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</si>
  <si>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</si>
  <si>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</si>
  <si>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</si>
  <si>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</si>
  <si>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</si>
  <si>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</si>
  <si>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</si>
  <si>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</si>
  <si>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</si>
  <si>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</si>
  <si>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</si>
  <si>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</si>
  <si>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</si>
  <si>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</si>
  <si>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</si>
  <si>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</si>
  <si>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</si>
  <si>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</si>
  <si>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</si>
  <si>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</si>
  <si>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</si>
  <si>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</si>
  <si>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</si>
  <si>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</si>
  <si>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</si>
  <si>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</si>
  <si>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</si>
  <si>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</si>
  <si>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</si>
  <si>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</si>
  <si>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</si>
  <si>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</si>
  <si>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</si>
  <si>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</si>
  <si>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</si>
  <si>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</si>
  <si>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</si>
  <si>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</si>
  <si>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</si>
  <si>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</si>
  <si>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</si>
  <si>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</si>
  <si>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</si>
  <si>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</si>
  <si>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</si>
  <si>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</si>
  <si>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</si>
  <si>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</si>
  <si>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</si>
  <si>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</si>
  <si>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</si>
  <si>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</si>
  <si>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</si>
  <si>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</si>
  <si>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</si>
  <si>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</si>
  <si>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</si>
  <si>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</si>
  <si>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</si>
  <si>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</si>
  <si>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</si>
  <si>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</si>
  <si>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</si>
  <si>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</si>
  <si>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</si>
  <si>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</si>
  <si>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</si>
  <si>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</si>
  <si>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</si>
  <si>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</si>
  <si>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</si>
  <si>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</si>
  <si>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</si>
  <si>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</si>
  <si>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</si>
  <si>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</si>
  <si>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</si>
  <si>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</si>
  <si>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</si>
  <si>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</si>
  <si>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</si>
  <si>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</si>
  <si>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</si>
  <si>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</si>
  <si>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</si>
  <si>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</si>
  <si>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</si>
  <si>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</si>
  <si>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</si>
  <si>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</si>
  <si>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</si>
  <si>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</si>
  <si>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</si>
  <si>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</si>
  <si>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</si>
  <si>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</si>
  <si>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</si>
  <si>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</si>
  <si>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</si>
  <si>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</si>
  <si>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</si>
  <si>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</si>
  <si>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</si>
  <si>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</si>
  <si>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</si>
  <si>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</si>
  <si>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</si>
  <si>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</si>
  <si>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</si>
  <si>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</si>
  <si>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</si>
  <si>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</si>
  <si>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</si>
  <si>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</si>
  <si>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</si>
  <si>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</si>
  <si>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</si>
  <si>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</si>
  <si>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</si>
  <si>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</si>
  <si>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</si>
  <si>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</si>
  <si>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</si>
  <si>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</si>
  <si>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</si>
  <si>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</si>
  <si>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</si>
  <si>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</si>
  <si>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</si>
  <si>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</si>
  <si>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</si>
  <si>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</si>
  <si>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</si>
  <si>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</si>
  <si>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</si>
  <si>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</si>
  <si>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</si>
  <si>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</si>
  <si>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</si>
  <si>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</si>
  <si>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</si>
  <si>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</si>
  <si>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</si>
  <si>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</si>
  <si>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</si>
  <si>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</si>
  <si>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</si>
  <si>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</si>
  <si>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</si>
  <si>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</si>
  <si>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</si>
  <si>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</si>
  <si>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</si>
  <si>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</si>
  <si>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</si>
  <si>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</si>
  <si>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</si>
  <si>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</si>
  <si>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</si>
  <si>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</si>
  <si>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</si>
  <si>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</si>
  <si>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</si>
  <si>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</si>
  <si>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</si>
  <si>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</si>
  <si>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</si>
  <si>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</si>
  <si>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</si>
  <si>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</si>
  <si>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</si>
  <si>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</si>
  <si>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</si>
  <si>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</si>
  <si>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</si>
  <si>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</si>
  <si>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</si>
  <si>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</si>
  <si>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</si>
  <si>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</si>
  <si>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</si>
  <si>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</si>
  <si>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</si>
  <si>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</si>
  <si>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</si>
  <si>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</si>
  <si>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</si>
  <si>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</si>
  <si>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</si>
  <si>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</si>
  <si>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</si>
  <si>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</si>
  <si>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</si>
  <si>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</si>
  <si>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</si>
  <si>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</si>
  <si>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</si>
  <si>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</si>
  <si>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</si>
  <si>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</si>
  <si>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</si>
  <si>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</si>
  <si>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</si>
  <si>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</si>
  <si>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</si>
  <si>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</si>
  <si>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</si>
  <si>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</si>
  <si>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</si>
  <si>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</si>
  <si>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</si>
  <si>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</si>
  <si>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</si>
  <si>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</si>
  <si>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</si>
  <si>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</si>
  <si>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</si>
  <si>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</si>
  <si>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</si>
  <si>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</si>
  <si>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</si>
  <si>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</si>
  <si>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</si>
  <si>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</si>
  <si>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</si>
  <si>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</si>
  <si>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</si>
  <si>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</si>
  <si>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</si>
  <si>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</si>
  <si>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</si>
  <si>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</si>
  <si>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</si>
  <si>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</si>
  <si>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</si>
  <si>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</si>
  <si>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</si>
  <si>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</si>
  <si>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</si>
  <si>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</si>
  <si>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</si>
  <si>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</si>
  <si>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</si>
  <si>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</si>
  <si>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</si>
  <si>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</si>
  <si>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</si>
  <si>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</si>
  <si>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</si>
  <si>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</si>
  <si>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</si>
  <si>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</si>
  <si>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</si>
  <si>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</si>
  <si>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</si>
  <si>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</si>
  <si>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</si>
  <si>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</si>
  <si>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</si>
  <si>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</si>
  <si>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</si>
  <si>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</si>
  <si>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</si>
  <si>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</si>
  <si>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</si>
  <si>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</si>
  <si>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</si>
  <si>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</si>
  <si>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</si>
  <si>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</si>
  <si>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</si>
  <si>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</si>
  <si>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</si>
  <si>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</si>
  <si>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</si>
  <si>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</si>
  <si>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</si>
  <si>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</si>
  <si>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</si>
  <si>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</si>
  <si>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</si>
  <si>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</si>
  <si>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</si>
  <si>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</si>
  <si>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</si>
  <si>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</si>
  <si>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</si>
  <si>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</si>
  <si>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</si>
  <si>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</si>
  <si>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</si>
  <si>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</si>
  <si>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</si>
  <si>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</si>
  <si>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</si>
  <si>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</si>
  <si>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</si>
  <si>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</si>
  <si>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</si>
  <si>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</si>
  <si>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</si>
  <si>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</si>
  <si>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</si>
  <si>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</si>
  <si>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</si>
  <si>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</si>
  <si>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</si>
  <si>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</si>
  <si>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</si>
  <si>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</si>
  <si>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</si>
  <si>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</si>
  <si>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</si>
  <si>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</si>
  <si>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</si>
  <si>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</si>
  <si>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</si>
  <si>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</si>
  <si>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</si>
  <si>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</si>
  <si>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</si>
  <si>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</si>
  <si>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</si>
  <si>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</si>
  <si>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</si>
  <si>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</si>
  <si>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</si>
  <si>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</si>
  <si>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</si>
  <si>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</si>
  <si>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</si>
  <si>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</si>
  <si>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</si>
  <si>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</si>
  <si>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</si>
  <si>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</si>
  <si>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</si>
  <si>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</si>
  <si>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</si>
  <si>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</si>
  <si>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</si>
  <si>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</si>
  <si>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</si>
  <si>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</si>
  <si>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</si>
  <si>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</si>
  <si>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</si>
  <si>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</si>
  <si>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</si>
  <si>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</si>
  <si>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</si>
  <si>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</si>
  <si>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</si>
  <si>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</si>
  <si>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</si>
  <si>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</si>
  <si>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</si>
  <si>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</si>
  <si>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</si>
  <si>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</si>
  <si>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</si>
  <si>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</si>
  <si>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</si>
  <si>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</si>
  <si>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</si>
  <si>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</si>
  <si>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</si>
  <si>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</si>
  <si>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</si>
  <si>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</si>
  <si>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</si>
  <si>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</si>
  <si>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</si>
  <si>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</si>
  <si>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</si>
  <si>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</si>
  <si>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</si>
  <si>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</si>
  <si>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</si>
  <si>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</si>
  <si>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</si>
  <si>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</si>
  <si>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</si>
  <si>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</si>
  <si>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</si>
  <si>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</si>
  <si>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</si>
  <si>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</si>
  <si>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</si>
  <si>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</si>
  <si>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</si>
  <si>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</si>
  <si>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</si>
  <si>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</si>
  <si>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</si>
  <si>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</si>
  <si>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</si>
  <si>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</si>
  <si>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</si>
  <si>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</si>
  <si>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</si>
  <si>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</si>
  <si>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</si>
  <si>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</si>
  <si>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</si>
  <si>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</si>
  <si>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</si>
  <si>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</si>
  <si>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</si>
  <si>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</si>
  <si>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</si>
  <si>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</si>
  <si>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</si>
  <si>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</si>
  <si>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</si>
  <si>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</si>
  <si>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</si>
  <si>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</si>
  <si>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</si>
  <si>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</si>
  <si>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</si>
  <si>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</si>
  <si>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</si>
  <si>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</si>
  <si>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</si>
  <si>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</si>
  <si>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</si>
  <si>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</si>
  <si>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</si>
  <si>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</si>
  <si>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</si>
  <si>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</si>
  <si>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</si>
  <si>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</si>
  <si>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</si>
  <si>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</si>
  <si>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</si>
  <si>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</si>
  <si>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</si>
  <si>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</si>
  <si>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</si>
  <si>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</si>
  <si>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</si>
  <si>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</si>
  <si>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</si>
  <si>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</si>
  <si>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</si>
  <si>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</si>
  <si>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</si>
  <si>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</si>
  <si>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</si>
  <si>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</si>
  <si>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</si>
  <si>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</si>
  <si>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</si>
  <si>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</si>
  <si>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</si>
  <si>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</si>
  <si>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</si>
  <si>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</si>
  <si>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</si>
  <si>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</si>
  <si>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</si>
  <si>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</si>
  <si>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</si>
  <si>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</si>
  <si>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</si>
  <si>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</si>
  <si>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</si>
  <si>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</si>
  <si>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</si>
  <si>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</si>
  <si>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</si>
  <si>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</si>
  <si>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</si>
  <si>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</si>
  <si>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</si>
  <si>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</si>
  <si>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</si>
  <si>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</si>
  <si>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</si>
  <si>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</si>
  <si>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</si>
  <si>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</si>
  <si>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</si>
  <si>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</si>
  <si>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</si>
  <si>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</si>
  <si>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</si>
  <si>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</si>
  <si>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</si>
  <si>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</si>
  <si>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</si>
  <si>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</si>
  <si>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</si>
  <si>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</si>
  <si>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</si>
  <si>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</si>
  <si>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</si>
  <si>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</si>
  <si>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</si>
  <si>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</si>
  <si>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</si>
  <si>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</si>
  <si>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</si>
  <si>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</si>
  <si>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</si>
  <si>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</si>
  <si>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</si>
  <si>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</si>
  <si>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</si>
  <si>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</si>
  <si>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</si>
  <si>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</si>
  <si>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</si>
  <si>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</si>
  <si>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</si>
  <si>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</si>
  <si>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</si>
  <si>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</si>
  <si>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</si>
  <si>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</si>
  <si>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</si>
  <si>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</si>
  <si>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</si>
  <si>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</si>
  <si>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</si>
  <si>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</si>
  <si>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</si>
  <si>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</si>
  <si>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</si>
  <si>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</si>
  <si>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</si>
  <si>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</si>
  <si>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</si>
  <si>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</si>
  <si>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</si>
  <si>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</si>
  <si>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</si>
  <si>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</si>
  <si>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</si>
  <si>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</si>
  <si>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</si>
  <si>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</si>
  <si>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</si>
  <si>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</si>
  <si>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</si>
  <si>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</si>
  <si>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</si>
  <si>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</si>
  <si>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</si>
  <si>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</si>
  <si>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</si>
  <si>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</si>
  <si>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</si>
  <si>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</si>
  <si>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</si>
  <si>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</si>
  <si>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</si>
  <si>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</si>
  <si>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</si>
  <si>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</si>
  <si>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</si>
  <si>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</si>
  <si>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</si>
  <si>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</si>
  <si>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</si>
  <si>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</si>
  <si>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</si>
  <si>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</si>
  <si>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</si>
  <si>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</si>
  <si>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</si>
  <si>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</si>
  <si>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</si>
  <si>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</si>
  <si>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</si>
  <si>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</si>
  <si>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</si>
  <si>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</si>
  <si>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</si>
  <si>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</si>
  <si>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</si>
  <si>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</si>
  <si>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</si>
  <si>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</si>
  <si>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</si>
  <si>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</si>
  <si>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</si>
  <si>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</si>
  <si>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</si>
  <si>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</si>
  <si>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</si>
  <si>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</si>
  <si>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</si>
  <si>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</si>
  <si>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</si>
  <si>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</si>
  <si>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</si>
  <si>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</si>
  <si>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</si>
  <si>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</si>
  <si>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</si>
  <si>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</si>
  <si>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</si>
  <si>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</si>
  <si>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</si>
  <si>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</si>
  <si>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</si>
  <si>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</si>
  <si>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</si>
  <si>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</si>
  <si>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</si>
  <si>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</si>
  <si>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</si>
  <si>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</si>
  <si>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</si>
  <si>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</si>
  <si>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</si>
  <si>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</si>
  <si>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</si>
  <si>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</si>
  <si>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</si>
  <si>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</si>
  <si>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</si>
  <si>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</si>
  <si>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</si>
  <si>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</si>
  <si>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</si>
  <si>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</si>
  <si>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</si>
  <si>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</si>
  <si>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</si>
  <si>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</si>
  <si>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</si>
  <si>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</si>
  <si>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</si>
  <si>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</si>
  <si>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</si>
  <si>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</si>
  <si>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</si>
  <si>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</si>
  <si>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</si>
  <si>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</si>
  <si>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</si>
  <si>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</si>
  <si>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</si>
  <si>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</si>
  <si>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</si>
  <si>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</si>
  <si>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</si>
  <si>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</si>
  <si>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</si>
  <si>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</si>
  <si>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</si>
  <si>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</si>
  <si>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</si>
  <si>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</si>
  <si>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</si>
  <si>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</si>
  <si>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</si>
  <si>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</si>
  <si>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</si>
  <si>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</si>
  <si>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</si>
  <si>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</si>
  <si>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</si>
  <si>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</si>
  <si>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</si>
  <si>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</si>
  <si>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</si>
  <si>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</si>
  <si>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</si>
  <si>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</si>
  <si>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</si>
  <si>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</si>
  <si>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</si>
  <si>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</si>
  <si>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</si>
  <si>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</si>
  <si>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</si>
  <si>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</si>
  <si>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</si>
  <si>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</si>
  <si>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</si>
  <si>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</si>
  <si>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</si>
  <si>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</si>
  <si>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</si>
  <si>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</si>
  <si>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</si>
  <si>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</si>
  <si>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</si>
  <si>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</si>
  <si>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</si>
  <si>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</si>
  <si>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</si>
  <si>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</si>
  <si>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</si>
  <si>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</si>
  <si>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</si>
  <si>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</si>
  <si>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</si>
  <si>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</si>
  <si>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</si>
  <si>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</si>
  <si>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</si>
  <si>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</si>
  <si>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</si>
  <si>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</si>
  <si>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</si>
  <si>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</si>
  <si>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</si>
  <si>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</si>
  <si>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</si>
  <si>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</si>
  <si>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</si>
  <si>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</si>
  <si>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</si>
  <si>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</si>
  <si>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</si>
  <si>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</si>
  <si>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</si>
  <si>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</si>
  <si>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</si>
  <si>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</si>
  <si>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</si>
  <si>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</si>
  <si>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</si>
  <si>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</si>
  <si>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</si>
  <si>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</si>
  <si>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</si>
  <si>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</si>
  <si>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</si>
  <si>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</si>
  <si>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</si>
  <si>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</si>
  <si>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</si>
  <si>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</si>
  <si>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</si>
  <si>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</si>
  <si>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</si>
  <si>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</si>
  <si>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</si>
  <si>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</si>
  <si>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</si>
  <si>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</si>
  <si>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</si>
  <si>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</si>
  <si>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</si>
  <si>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</si>
  <si>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</si>
  <si>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</si>
  <si>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</si>
  <si>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</si>
  <si>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</si>
  <si>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</si>
  <si>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</si>
  <si>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</si>
  <si>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</si>
  <si>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</si>
  <si>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</si>
  <si>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</si>
  <si>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</si>
  <si>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</si>
  <si>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</si>
  <si>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</si>
  <si>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</si>
  <si>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</si>
  <si>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</si>
  <si>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</si>
  <si>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</si>
  <si>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</si>
  <si>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</si>
  <si>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</si>
  <si>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</si>
  <si>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</si>
  <si>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</si>
  <si>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</si>
  <si>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</si>
  <si>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</si>
  <si>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</si>
  <si>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</si>
  <si>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</si>
  <si>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</si>
  <si>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</si>
  <si>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</si>
  <si>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</si>
  <si>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</si>
  <si>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</si>
  <si>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</si>
  <si>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</si>
  <si>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</si>
  <si>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</si>
  <si>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</si>
  <si>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</si>
  <si>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</si>
  <si>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</si>
  <si>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</si>
  <si>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</si>
  <si>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</si>
  <si>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</si>
  <si>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</si>
  <si>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</si>
  <si>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</si>
  <si>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</si>
  <si>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</si>
  <si>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</si>
  <si>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</si>
  <si>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</si>
  <si>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</si>
  <si>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</si>
  <si>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</si>
  <si>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</si>
  <si>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</si>
  <si>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</si>
  <si>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</si>
  <si>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</si>
  <si>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</si>
  <si>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</si>
  <si>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</si>
  <si>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</si>
  <si>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</si>
  <si>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</si>
  <si>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</si>
  <si>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</si>
  <si>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</si>
  <si>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</si>
  <si>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</si>
  <si>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</si>
  <si>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</si>
  <si>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</si>
  <si>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</si>
  <si>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</si>
  <si>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</si>
  <si>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</si>
  <si>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</si>
  <si>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</si>
  <si>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</si>
  <si>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</si>
  <si>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</si>
  <si>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</si>
  <si>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</si>
  <si>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</si>
  <si>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</si>
  <si>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</si>
  <si>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</si>
  <si>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</si>
  <si>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</si>
  <si>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</si>
  <si>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</si>
  <si>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</si>
  <si>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</si>
  <si>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</si>
  <si>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</si>
  <si>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</si>
  <si>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</si>
  <si>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</si>
  <si>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</si>
  <si>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</si>
  <si>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</si>
  <si>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</si>
  <si>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</si>
  <si>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</si>
  <si>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</si>
  <si>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</si>
  <si>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</si>
  <si>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</si>
  <si>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</si>
  <si>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</si>
  <si>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</si>
  <si>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</si>
  <si>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</si>
  <si>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</si>
  <si>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</si>
  <si>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</si>
  <si>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</si>
  <si>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</si>
  <si>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</si>
  <si>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</si>
  <si>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</si>
  <si>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</si>
  <si>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</si>
  <si>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</si>
  <si>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</si>
  <si>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</si>
  <si>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</si>
  <si>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</si>
  <si>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</si>
  <si>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</si>
  <si>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</si>
  <si>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</si>
  <si>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</si>
  <si>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</si>
  <si>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</si>
  <si>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</si>
  <si>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</si>
  <si>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</si>
  <si>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</si>
  <si>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</si>
  <si>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</si>
  <si>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</si>
  <si>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</si>
  <si>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</si>
  <si>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</si>
  <si>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</si>
  <si>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</si>
  <si>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</si>
  <si>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</si>
  <si>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</si>
  <si>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</si>
  <si>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</si>
  <si>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</si>
  <si>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</si>
  <si>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</si>
  <si>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</si>
  <si>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</si>
  <si>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</si>
  <si>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</si>
  <si>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</si>
  <si>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</si>
  <si>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</si>
  <si>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</si>
  <si>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</si>
  <si>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</si>
  <si>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</si>
  <si>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</si>
  <si>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</si>
  <si>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</si>
  <si>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</si>
  <si>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</si>
  <si>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</si>
  <si>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</si>
  <si>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</si>
  <si>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</si>
  <si>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</si>
  <si>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</si>
  <si>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</si>
  <si>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</si>
  <si>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</si>
  <si>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</si>
  <si>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</si>
  <si>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</si>
  <si>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</si>
  <si>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</si>
  <si>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</si>
  <si>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</si>
  <si>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</si>
  <si>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</si>
  <si>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</si>
  <si>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</si>
  <si>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</si>
  <si>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</si>
  <si>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</si>
  <si>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</si>
  <si>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</si>
  <si>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</si>
  <si>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</si>
  <si>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</si>
  <si>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</si>
  <si>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</si>
  <si>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</si>
  <si>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</si>
  <si>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</si>
  <si>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</si>
  <si>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</si>
  <si>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</si>
  <si>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</si>
  <si>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</si>
  <si>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</si>
  <si>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</si>
  <si>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</si>
  <si>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</si>
  <si>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</si>
  <si>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</si>
  <si>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</si>
  <si>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</si>
  <si>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</si>
  <si>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</si>
  <si>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</si>
  <si>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</si>
  <si>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</si>
  <si>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</si>
  <si>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</si>
  <si>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</si>
  <si>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</si>
  <si>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</si>
  <si>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</si>
  <si>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</si>
  <si>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</si>
  <si>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</si>
  <si>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</si>
  <si>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</si>
  <si>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</si>
  <si>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</si>
  <si>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</si>
  <si>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</si>
  <si>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</si>
  <si>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</si>
  <si>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</si>
  <si>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</si>
  <si>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</si>
  <si>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</si>
  <si>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</si>
  <si>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</si>
  <si>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</si>
  <si>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</si>
  <si>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</si>
  <si>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</si>
  <si>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</si>
  <si>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</si>
  <si>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</si>
  <si>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</si>
  <si>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</si>
  <si>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</si>
  <si>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</si>
  <si>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</si>
  <si>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</si>
  <si>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</si>
  <si>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</si>
  <si>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</si>
  <si>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</si>
  <si>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</si>
  <si>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</si>
  <si>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</si>
  <si>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</si>
  <si>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</si>
  <si>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</si>
  <si>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</si>
  <si>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</si>
  <si>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</si>
  <si>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</si>
  <si>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</si>
  <si>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</si>
  <si>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</si>
  <si>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</si>
  <si>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</si>
  <si>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</si>
  <si>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</si>
  <si>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</si>
  <si>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</si>
  <si>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</si>
  <si>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</si>
  <si>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</si>
  <si>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</si>
  <si>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</si>
  <si>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</si>
  <si>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</si>
  <si>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</si>
  <si>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</si>
  <si>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</si>
  <si>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</si>
  <si>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</si>
  <si>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</si>
  <si>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</si>
  <si>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</si>
  <si>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</si>
  <si>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</si>
  <si>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</si>
  <si>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</si>
  <si>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</si>
  <si>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</si>
  <si>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</si>
  <si>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</si>
  <si>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</si>
  <si>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</si>
  <si>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</si>
  <si>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</si>
  <si>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</si>
  <si>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</si>
  <si>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</si>
  <si>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</si>
  <si>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</si>
  <si>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</si>
  <si>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</si>
  <si>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</si>
  <si>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</si>
  <si>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</si>
  <si>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</si>
  <si>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</si>
  <si>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</si>
  <si>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</si>
  <si>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</si>
  <si>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</si>
  <si>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</si>
  <si>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</si>
  <si>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</si>
  <si>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</si>
  <si>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</si>
  <si>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</si>
  <si>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</si>
  <si>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</si>
  <si>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</si>
  <si>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</si>
  <si>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</si>
  <si>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</si>
  <si>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</si>
  <si>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</si>
  <si>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</si>
  <si>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</si>
  <si>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</si>
  <si>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</si>
  <si>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</si>
  <si>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</si>
  <si>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</si>
  <si>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</si>
  <si>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</si>
  <si>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</si>
  <si>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</si>
  <si>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</si>
  <si>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</si>
  <si>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</si>
  <si>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</si>
  <si>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</si>
  <si>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</si>
  <si>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</si>
  <si>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</si>
  <si>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</si>
  <si>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</si>
  <si>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</si>
  <si>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</si>
  <si>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</si>
  <si>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</si>
  <si>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</si>
  <si>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</si>
  <si>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</si>
  <si>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</si>
  <si>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</si>
  <si>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</si>
  <si>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</si>
  <si>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</si>
  <si>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</si>
  <si>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</si>
  <si>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</si>
  <si>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</si>
  <si>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</si>
  <si>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</si>
  <si>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</si>
  <si>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</si>
  <si>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</si>
  <si>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</si>
  <si>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</si>
  <si>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</si>
  <si>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</si>
  <si>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</si>
  <si>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</si>
  <si>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</si>
  <si>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</si>
  <si>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</si>
  <si>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</si>
  <si>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</si>
  <si>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</si>
  <si>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</si>
  <si>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</si>
  <si>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</si>
  <si>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</si>
  <si>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</si>
  <si>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</si>
  <si>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</si>
  <si>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</si>
  <si>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</si>
  <si>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</si>
  <si>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</si>
  <si>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</si>
  <si>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</si>
  <si>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</si>
  <si>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</si>
  <si>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</si>
  <si>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</si>
  <si>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</si>
  <si>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</si>
  <si>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</si>
  <si>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</si>
  <si>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</si>
  <si>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</si>
  <si>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</si>
  <si>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</si>
  <si>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</si>
  <si>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</si>
  <si>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</si>
  <si>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</si>
  <si>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</si>
  <si>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</si>
  <si>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</si>
  <si>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</si>
  <si>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</si>
  <si>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</si>
  <si>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</si>
  <si>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</si>
  <si>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</si>
  <si>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</si>
  <si>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</si>
  <si>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</si>
  <si>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</si>
  <si>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</si>
  <si>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</si>
  <si>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</si>
  <si>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</si>
  <si>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</si>
  <si>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</si>
  <si>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</si>
  <si>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</si>
  <si>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</si>
  <si>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</si>
  <si>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</si>
  <si>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</si>
  <si>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</si>
  <si>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</si>
  <si>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</si>
  <si>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</si>
  <si>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</si>
  <si>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</si>
  <si>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</si>
  <si>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</si>
  <si>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</si>
  <si>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</si>
  <si>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</si>
  <si>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</si>
  <si>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</si>
  <si>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</si>
  <si>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</si>
  <si>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</si>
  <si>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</si>
  <si>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</si>
  <si>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</si>
  <si>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</si>
  <si>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</si>
  <si>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</si>
  <si>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</si>
  <si>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</si>
  <si>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</si>
  <si>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</si>
  <si>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</si>
  <si>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</si>
  <si>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</si>
  <si>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</si>
  <si>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</si>
  <si>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</si>
  <si>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</si>
  <si>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</si>
  <si>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</si>
  <si>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</si>
  <si>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</si>
  <si>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</si>
  <si>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</si>
  <si>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</si>
  <si>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</si>
  <si>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</si>
  <si>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</si>
  <si>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</si>
  <si>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</si>
  <si>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</si>
  <si>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</si>
  <si>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</si>
  <si>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</si>
  <si>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</si>
  <si>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</si>
  <si>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</si>
  <si>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</si>
  <si>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</si>
  <si>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</si>
  <si>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</si>
  <si>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</si>
  <si>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</si>
  <si>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</si>
  <si>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</si>
  <si>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</si>
  <si>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</si>
  <si>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</si>
  <si>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</si>
  <si>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</si>
  <si>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</si>
  <si>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</si>
  <si>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</si>
  <si>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</si>
  <si>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</si>
  <si>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</si>
  <si>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</si>
  <si>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</si>
  <si>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</si>
  <si>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</si>
  <si>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</si>
  <si>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</si>
  <si>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</si>
  <si>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</si>
  <si>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</si>
  <si>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</si>
  <si>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</si>
  <si>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</si>
  <si>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</si>
  <si>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</si>
  <si>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</si>
  <si>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</si>
  <si>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</si>
  <si>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</si>
  <si>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</si>
  <si>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</si>
  <si>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</si>
  <si>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</si>
  <si>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</si>
  <si>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</si>
  <si>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</si>
  <si>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</si>
  <si>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</si>
  <si>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</si>
  <si>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</si>
  <si>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</si>
  <si>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</si>
  <si>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</si>
  <si>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</si>
  <si>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</si>
  <si>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</si>
  <si>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</si>
  <si>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</si>
  <si>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</si>
  <si>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</si>
  <si>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</si>
  <si>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</si>
  <si>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</si>
  <si>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</si>
  <si>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</si>
  <si>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</si>
  <si>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</si>
  <si>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</si>
  <si>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</si>
  <si>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</si>
  <si>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</si>
  <si>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</si>
  <si>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</si>
  <si>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</si>
  <si>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</si>
  <si>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</si>
  <si>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</si>
  <si>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</si>
  <si>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</si>
  <si>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</si>
  <si>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</si>
  <si>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</si>
  <si>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</si>
  <si>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</si>
  <si>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</si>
  <si>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</si>
  <si>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</si>
  <si>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</si>
  <si>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</si>
  <si>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</si>
  <si>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</si>
  <si>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</si>
  <si>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</si>
  <si>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</si>
  <si>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</si>
  <si>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</si>
  <si>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</si>
  <si>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</si>
  <si>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</si>
  <si>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</si>
  <si>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</si>
  <si>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</si>
  <si>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</si>
  <si>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</si>
  <si>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</si>
  <si>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</si>
  <si>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</si>
  <si>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</si>
  <si>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</si>
  <si>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</si>
  <si>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</si>
  <si>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</si>
  <si>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</si>
  <si>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</si>
  <si>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</si>
  <si>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</si>
  <si>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</si>
  <si>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</si>
  <si>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</si>
  <si>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</si>
  <si>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</si>
  <si>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</si>
  <si>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</si>
  <si>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</si>
  <si>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</si>
  <si>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</si>
  <si>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</si>
  <si>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</si>
  <si>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</si>
  <si>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</si>
  <si>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</si>
  <si>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</si>
  <si>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</si>
  <si>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</si>
  <si>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</si>
  <si>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</si>
  <si>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</si>
  <si>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</si>
  <si>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</si>
  <si>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</si>
  <si>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</si>
  <si>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</si>
  <si>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</si>
  <si>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</si>
  <si>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</si>
  <si>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</si>
  <si>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</si>
  <si>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</si>
  <si>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</si>
  <si>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</si>
  <si>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</si>
  <si>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</si>
  <si>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</si>
  <si>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</si>
  <si>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</si>
  <si>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</si>
  <si>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</si>
  <si>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</si>
  <si>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</si>
  <si>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</si>
  <si>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</si>
  <si>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</si>
  <si>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</si>
  <si>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</si>
  <si>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</si>
  <si>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</si>
  <si>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</si>
  <si>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</si>
  <si>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</si>
  <si>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</si>
  <si>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</si>
  <si>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</si>
  <si>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</si>
  <si>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</si>
  <si>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</si>
  <si>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</si>
  <si>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</si>
  <si>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</si>
  <si>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</si>
  <si>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</si>
  <si>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</si>
  <si>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</si>
  <si>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</si>
  <si>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</si>
  <si>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</si>
  <si>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</si>
  <si>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</si>
  <si>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</si>
  <si>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</si>
  <si>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</si>
  <si>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</si>
  <si>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</si>
  <si>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</si>
  <si>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</si>
  <si>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</si>
  <si>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</si>
  <si>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</si>
  <si>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</si>
  <si>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</si>
  <si>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</si>
  <si>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</si>
  <si>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</si>
  <si>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</si>
  <si>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</si>
  <si>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</si>
  <si>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</si>
  <si>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</si>
  <si>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</si>
  <si>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</si>
  <si>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</si>
  <si>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</si>
  <si>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</si>
  <si>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</si>
  <si>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</si>
  <si>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</si>
  <si>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</si>
  <si>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</si>
  <si>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</si>
  <si>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</si>
  <si>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</si>
  <si>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</si>
  <si>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</si>
  <si>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</si>
  <si>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</si>
  <si>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</si>
  <si>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</si>
  <si>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</si>
  <si>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</si>
  <si>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</si>
  <si>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</si>
  <si>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</si>
  <si>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</si>
  <si>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</si>
  <si>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</si>
  <si>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</si>
  <si>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</si>
  <si>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</si>
  <si>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</si>
  <si>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</si>
  <si>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</si>
  <si>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</si>
  <si>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</si>
  <si>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</si>
  <si>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</si>
  <si>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</si>
  <si>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</si>
  <si>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</si>
  <si>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</si>
  <si>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</si>
  <si>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</si>
  <si>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</si>
  <si>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</si>
  <si>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</si>
  <si>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</si>
  <si>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</si>
  <si>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</si>
  <si>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</si>
  <si>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</si>
  <si>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</si>
  <si>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</si>
  <si>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</si>
  <si>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</si>
  <si>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</si>
  <si>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</si>
  <si>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</si>
  <si>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</si>
  <si>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</si>
  <si>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</si>
  <si>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</si>
  <si>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</si>
  <si>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</si>
  <si>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</si>
  <si>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</si>
  <si>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</si>
  <si>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</si>
  <si>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</si>
  <si>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</si>
  <si>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</si>
  <si>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</si>
  <si>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</si>
  <si>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</si>
  <si>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</si>
  <si>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</si>
  <si>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</si>
  <si>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</si>
  <si>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</si>
  <si>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</si>
  <si>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</si>
  <si>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</si>
  <si>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</si>
  <si>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</si>
  <si>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</si>
  <si>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</si>
  <si>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</si>
  <si>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</si>
  <si>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</si>
  <si>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</si>
  <si>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</si>
  <si>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</si>
  <si>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</si>
  <si>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</si>
  <si>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</si>
  <si>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</si>
  <si>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</si>
  <si>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</si>
  <si>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</si>
  <si>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</si>
  <si>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</si>
  <si>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</si>
  <si>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</si>
  <si>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</si>
  <si>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</si>
  <si>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</si>
  <si>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</si>
  <si>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</si>
  <si>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</si>
  <si>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</si>
  <si>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</si>
  <si>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</si>
  <si>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</si>
  <si>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</si>
  <si>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</si>
  <si>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</si>
  <si>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</si>
  <si>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</si>
  <si>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</si>
  <si>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</si>
  <si>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</si>
  <si>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</si>
  <si>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</si>
  <si>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</si>
  <si>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</si>
  <si>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</si>
  <si>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</si>
  <si>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</si>
  <si>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</si>
  <si>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</si>
  <si>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</si>
  <si>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</si>
  <si>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</si>
  <si>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</si>
  <si>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</si>
  <si>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</si>
  <si>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</si>
  <si>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</si>
  <si>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</si>
  <si>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</si>
  <si>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</si>
  <si>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</si>
  <si>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</si>
  <si>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</si>
  <si>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</si>
  <si>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</si>
  <si>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</si>
  <si>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</si>
  <si>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</si>
  <si>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</si>
  <si>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</si>
  <si>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</si>
  <si>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</si>
  <si>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</si>
  <si>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</si>
  <si>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</si>
  <si>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</si>
  <si>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</si>
  <si>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</si>
  <si>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</si>
  <si>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</si>
  <si>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</si>
  <si>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</si>
  <si>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</si>
  <si>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</si>
  <si>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</si>
  <si>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</si>
  <si>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</si>
  <si>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</si>
  <si>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</si>
  <si>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</si>
  <si>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</si>
  <si>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</si>
  <si>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</si>
  <si>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</si>
  <si>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</si>
  <si>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</si>
  <si>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</si>
  <si>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</si>
  <si>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</si>
  <si>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</si>
  <si>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</si>
  <si>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</si>
  <si>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</si>
  <si>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</si>
  <si>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</si>
  <si>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</si>
  <si>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</si>
  <si>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</si>
  <si>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</si>
  <si>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</si>
  <si>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</si>
  <si>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</si>
  <si>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</si>
  <si>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</si>
  <si>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</si>
  <si>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</si>
  <si>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</si>
  <si>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</si>
  <si>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</si>
  <si>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</si>
  <si>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</si>
  <si>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</si>
  <si>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</si>
  <si>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</si>
  <si>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</si>
  <si>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</si>
  <si>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</si>
  <si>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</si>
  <si>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</si>
  <si>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</si>
  <si>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</si>
  <si>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</si>
  <si>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</si>
  <si>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</si>
  <si>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</si>
  <si>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</si>
  <si>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</si>
  <si>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</si>
  <si>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</si>
  <si>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</si>
  <si>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</si>
  <si>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</si>
  <si>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</si>
  <si>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</si>
  <si>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</si>
  <si>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</si>
  <si>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</si>
  <si>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</si>
  <si>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</si>
  <si>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</si>
  <si>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</si>
  <si>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</si>
  <si>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</si>
  <si>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</si>
  <si>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</si>
  <si>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</si>
  <si>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</si>
  <si>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</si>
  <si>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</si>
  <si>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</si>
  <si>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</si>
  <si>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</si>
  <si>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</si>
  <si>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</si>
  <si>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</si>
  <si>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</si>
  <si>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</si>
  <si>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</si>
  <si>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</si>
  <si>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</si>
  <si>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</si>
  <si>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</si>
  <si>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</si>
  <si>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</si>
  <si>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</si>
  <si>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</si>
  <si>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</si>
  <si>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</si>
  <si>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</si>
  <si>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</si>
  <si>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</si>
  <si>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</si>
  <si>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</si>
  <si>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</si>
  <si>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</si>
  <si>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</si>
  <si>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</si>
  <si>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</si>
  <si>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</si>
  <si>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</si>
  <si>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</si>
  <si>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</si>
  <si>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</si>
  <si>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</si>
  <si>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</si>
  <si>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</si>
  <si>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</si>
  <si>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</si>
  <si>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</si>
  <si>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</si>
  <si>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</si>
  <si>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</si>
  <si>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</si>
  <si>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</si>
  <si>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</si>
  <si>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</si>
  <si>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</si>
  <si>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</si>
  <si>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</si>
  <si>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</si>
  <si>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</si>
  <si>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</si>
  <si>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</si>
  <si>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</si>
  <si>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</si>
  <si>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</si>
  <si>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</si>
  <si>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</si>
  <si>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</si>
  <si>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</si>
  <si>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</si>
  <si>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</si>
  <si>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</si>
  <si>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</si>
  <si>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</si>
  <si>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</si>
  <si>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</si>
  <si>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</si>
  <si>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</si>
  <si>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</si>
  <si>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</si>
  <si>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</si>
  <si>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</si>
  <si>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</si>
  <si>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</si>
  <si>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</si>
  <si>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</si>
  <si>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</si>
  <si>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</si>
  <si>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</si>
  <si>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</si>
  <si>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</si>
  <si>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</si>
  <si>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</si>
  <si>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</si>
  <si>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</si>
  <si>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</si>
  <si>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</si>
  <si>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</si>
  <si>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</si>
  <si>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</si>
  <si>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</si>
  <si>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</si>
  <si>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</si>
  <si>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</si>
  <si>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</si>
  <si>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</si>
  <si>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</si>
  <si>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</si>
  <si>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</si>
  <si>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</si>
  <si>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</si>
  <si>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</si>
  <si>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</si>
  <si>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</si>
  <si>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</si>
  <si>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</si>
  <si>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</si>
  <si>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</si>
  <si>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</si>
  <si>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</si>
  <si>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</si>
  <si>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</si>
  <si>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</si>
  <si>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</si>
  <si>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</si>
  <si>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</si>
  <si>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</si>
  <si>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</si>
  <si>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</si>
  <si>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</si>
  <si>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</si>
  <si>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</si>
  <si>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</si>
  <si>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</si>
  <si>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</si>
  <si>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</si>
  <si>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</si>
  <si>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</si>
  <si>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</si>
  <si>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</si>
  <si>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</si>
  <si>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</si>
  <si>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</si>
  <si>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</si>
  <si>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</si>
  <si>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</si>
  <si>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</si>
  <si>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</si>
  <si>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</si>
  <si>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</si>
  <si>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</si>
  <si>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</si>
  <si>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</si>
  <si>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</si>
  <si>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</si>
  <si>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</si>
  <si>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</si>
  <si>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</si>
  <si>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</si>
  <si>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</si>
  <si>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</si>
  <si>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</si>
  <si>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</si>
  <si>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</si>
  <si>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</si>
  <si>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</si>
  <si>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</si>
  <si>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</si>
  <si>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</si>
  <si>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</si>
  <si>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</si>
  <si>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</si>
  <si>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</si>
  <si>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</si>
  <si>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</si>
  <si>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</si>
  <si>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</si>
  <si>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</si>
  <si>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</si>
  <si>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</si>
  <si>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</si>
  <si>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</si>
  <si>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</si>
  <si>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</si>
  <si>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</si>
  <si>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</si>
  <si>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</si>
  <si>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</si>
  <si>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</si>
  <si>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</si>
  <si>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</si>
  <si>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</si>
  <si>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</si>
  <si>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</si>
  <si>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</si>
  <si>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</si>
  <si>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</si>
  <si>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</si>
  <si>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</si>
  <si>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</si>
  <si>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</si>
  <si>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</si>
  <si>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</si>
  <si>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</si>
  <si>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</si>
  <si>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</si>
  <si>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</si>
  <si>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</si>
  <si>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</si>
  <si>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</si>
  <si>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</si>
  <si>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</si>
  <si>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</si>
  <si>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</si>
  <si>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</si>
  <si>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</si>
  <si>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</si>
  <si>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</si>
  <si>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</si>
  <si>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</si>
  <si>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</si>
  <si>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</si>
  <si>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</si>
  <si>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</si>
  <si>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</si>
  <si>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</si>
  <si>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</si>
  <si>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</si>
  <si>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</si>
  <si>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</si>
  <si>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</si>
  <si>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</si>
  <si>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</si>
  <si>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</si>
  <si>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</si>
  <si>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</si>
  <si>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</si>
  <si>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</si>
  <si>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</si>
  <si>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</si>
  <si>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</si>
  <si>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</si>
  <si>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</si>
  <si>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</si>
  <si>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</si>
  <si>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</si>
  <si>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</si>
  <si>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</si>
  <si>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</si>
  <si>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</si>
  <si>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</si>
  <si>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</si>
  <si>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</si>
  <si>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</si>
  <si>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</si>
  <si>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</si>
  <si>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</si>
  <si>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</si>
  <si>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</si>
  <si>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</si>
  <si>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</si>
  <si>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</si>
  <si>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</si>
  <si>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</si>
  <si>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</si>
  <si>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</si>
  <si>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</si>
  <si>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</si>
  <si>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</si>
  <si>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</si>
  <si>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</si>
  <si>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</si>
  <si>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</si>
  <si>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</si>
  <si>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</si>
  <si>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</si>
  <si>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</si>
  <si>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</si>
  <si>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</si>
  <si>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</si>
  <si>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</si>
  <si>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</si>
  <si>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</si>
  <si>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</si>
  <si>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</si>
  <si>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</si>
  <si>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</si>
  <si>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</si>
  <si>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</si>
  <si>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</si>
  <si>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</si>
  <si>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</si>
  <si>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</si>
  <si>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</si>
  <si>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</si>
  <si>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</si>
  <si>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</si>
  <si>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</si>
  <si>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</si>
  <si>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</si>
  <si>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</si>
  <si>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</si>
  <si>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</si>
  <si>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</si>
  <si>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</si>
  <si>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</si>
  <si>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</si>
  <si>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</si>
  <si>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</si>
  <si>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</si>
  <si>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</si>
  <si>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</si>
  <si>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</si>
  <si>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</si>
  <si>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</si>
  <si>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</si>
  <si>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</si>
  <si>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</si>
  <si>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</si>
  <si>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</si>
  <si>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</si>
  <si>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</si>
  <si>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</si>
  <si>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</si>
  <si>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</si>
  <si>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</si>
  <si>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</si>
  <si>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</si>
  <si>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</si>
  <si>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</si>
  <si>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</si>
  <si>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</si>
  <si>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</si>
  <si>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</si>
  <si>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</si>
  <si>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</si>
  <si>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</si>
  <si>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</si>
  <si>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</si>
  <si>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</si>
  <si>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</si>
  <si>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</si>
  <si>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</si>
  <si>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</si>
  <si>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</si>
  <si>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</si>
  <si>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</si>
  <si>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</si>
  <si>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</si>
  <si>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</si>
  <si>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</si>
  <si>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</si>
  <si>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</si>
  <si>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</si>
  <si>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</si>
  <si>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</si>
  <si>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</si>
  <si>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</si>
  <si>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</si>
  <si>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</si>
  <si>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</si>
  <si>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</si>
  <si>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</si>
  <si>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</si>
  <si>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</si>
  <si>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</si>
  <si>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</si>
  <si>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</si>
  <si>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</si>
  <si>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</si>
  <si>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</si>
  <si>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</si>
  <si>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</si>
  <si>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</si>
  <si>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</si>
  <si>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</si>
  <si>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</si>
  <si>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</si>
  <si>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</si>
  <si>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</si>
  <si>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</si>
  <si>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</si>
  <si>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</si>
  <si>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</si>
  <si>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</si>
  <si>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</si>
  <si>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</si>
  <si>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</si>
  <si>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</si>
  <si>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</si>
  <si>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</si>
  <si>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</si>
  <si>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</si>
  <si>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</si>
  <si>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</si>
  <si>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</si>
  <si>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</si>
  <si>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</si>
  <si>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</si>
  <si>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</si>
  <si>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</si>
  <si>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</si>
  <si>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</si>
  <si>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</si>
  <si>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</si>
  <si>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</si>
  <si>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</si>
  <si>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</si>
  <si>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</si>
  <si>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</si>
  <si>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</si>
  <si>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</si>
  <si>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</si>
  <si>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</si>
  <si>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</si>
  <si>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</si>
  <si>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</si>
  <si>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</si>
  <si>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</si>
  <si>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</si>
  <si>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</si>
  <si>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</si>
  <si>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</si>
  <si>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</si>
  <si>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</si>
  <si>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</si>
  <si>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</si>
  <si>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</si>
  <si>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</si>
  <si>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</si>
  <si>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</si>
  <si>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</si>
  <si>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</si>
  <si>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</si>
  <si>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</si>
  <si>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</si>
  <si>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</si>
  <si>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</si>
  <si>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</si>
  <si>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</si>
  <si>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</si>
  <si>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</si>
  <si>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</si>
  <si>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</si>
  <si>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</si>
  <si>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</si>
  <si>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</si>
  <si>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</si>
  <si>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</si>
  <si>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</si>
  <si>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</si>
  <si>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</si>
  <si>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</si>
  <si>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</si>
  <si>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</si>
  <si>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</si>
  <si>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</si>
  <si>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</si>
  <si>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</si>
  <si>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</si>
  <si>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</si>
  <si>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</si>
  <si>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</si>
  <si>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</si>
  <si>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</si>
  <si>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</si>
  <si>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</si>
  <si>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</si>
  <si>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</si>
  <si>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</si>
  <si>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</si>
  <si>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</si>
  <si>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</si>
  <si>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</si>
  <si>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</si>
  <si>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</si>
  <si>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</si>
  <si>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</si>
  <si>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</si>
  <si>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</si>
  <si>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</si>
  <si>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</si>
  <si>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</si>
  <si>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</si>
  <si>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</si>
  <si>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</si>
  <si>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</si>
  <si>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</si>
  <si>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</si>
  <si>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</si>
  <si>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</si>
  <si>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</si>
  <si>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</si>
  <si>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</si>
  <si>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</si>
  <si>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</si>
  <si>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</si>
  <si>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</si>
  <si>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</si>
  <si>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</si>
  <si>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</si>
  <si>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</si>
  <si>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</si>
  <si>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</si>
  <si>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</si>
  <si>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</si>
  <si>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</si>
  <si>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</si>
  <si>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</si>
  <si>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</si>
  <si>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</si>
  <si>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</si>
  <si>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</si>
  <si>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</si>
  <si>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</si>
  <si>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</si>
  <si>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</si>
  <si>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</si>
  <si>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</si>
  <si>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</si>
  <si>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</si>
  <si>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</si>
  <si>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</si>
  <si>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</si>
  <si>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</si>
  <si>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</si>
  <si>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</si>
  <si>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</si>
  <si>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</si>
  <si>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</si>
  <si>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</si>
  <si>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</si>
  <si>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</si>
  <si>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</si>
  <si>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</si>
  <si>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</si>
  <si>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</si>
  <si>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</si>
  <si>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</si>
  <si>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</si>
  <si>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</si>
  <si>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</si>
  <si>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</si>
  <si>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</si>
  <si>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</si>
  <si>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</si>
  <si>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</si>
  <si>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</si>
  <si>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</si>
  <si>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</si>
  <si>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</si>
  <si>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</si>
  <si>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</si>
  <si>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</si>
  <si>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</si>
  <si>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</si>
  <si>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</si>
  <si>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</si>
  <si>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</si>
  <si>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</si>
  <si>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</si>
  <si>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</si>
  <si>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</si>
  <si>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</si>
  <si>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</si>
  <si>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</si>
  <si>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</si>
  <si>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</si>
  <si>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</si>
  <si>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</si>
  <si>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</si>
  <si>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</si>
  <si>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</si>
  <si>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</si>
  <si>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</si>
  <si>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</si>
  <si>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</si>
  <si>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</si>
  <si>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</si>
  <si>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</si>
  <si>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</si>
  <si>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</si>
  <si>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</si>
  <si>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</si>
  <si>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</si>
  <si>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</si>
  <si>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</si>
  <si>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</si>
  <si>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</si>
  <si>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</si>
  <si>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</si>
  <si>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</si>
  <si>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</si>
  <si>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</si>
  <si>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</si>
  <si>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</si>
  <si>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</si>
  <si>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</si>
  <si>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</si>
  <si>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</si>
  <si>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</si>
  <si>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</si>
  <si>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</si>
  <si>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</si>
  <si>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</si>
  <si>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</si>
  <si>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</si>
  <si>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</si>
  <si>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</si>
  <si>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</si>
  <si>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</si>
  <si>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</si>
  <si>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</si>
  <si>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</si>
  <si>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</si>
  <si>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</si>
  <si>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</si>
  <si>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</si>
  <si>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</si>
  <si>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</si>
  <si>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</si>
  <si>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</si>
  <si>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</si>
  <si>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</si>
  <si>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</si>
  <si>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</si>
  <si>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</si>
  <si>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</si>
  <si>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</si>
  <si>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</si>
  <si>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</si>
  <si>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</si>
  <si>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</si>
  <si>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</si>
  <si>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</si>
  <si>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</si>
  <si>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</si>
  <si>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</si>
  <si>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</si>
  <si>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</si>
  <si>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</si>
  <si>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</si>
  <si>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</si>
  <si>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</si>
  <si>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</si>
  <si>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</si>
  <si>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</si>
  <si>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</si>
  <si>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</si>
  <si>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</si>
  <si>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</si>
  <si>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</si>
  <si>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</si>
  <si>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</si>
  <si>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</si>
  <si>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</si>
  <si>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</si>
  <si>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</si>
  <si>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</si>
  <si>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</si>
  <si>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</si>
  <si>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</si>
  <si>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</si>
  <si>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</si>
  <si>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</si>
  <si>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</si>
  <si>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</si>
  <si>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</si>
  <si>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</si>
  <si>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</si>
  <si>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</si>
  <si>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</si>
  <si>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</si>
  <si>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</si>
  <si>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</si>
  <si>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</si>
  <si>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</si>
  <si>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</si>
  <si>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</si>
  <si>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</si>
  <si>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</si>
  <si>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</si>
  <si>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</si>
  <si>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</si>
  <si>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</si>
  <si>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</si>
  <si>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</si>
  <si>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</si>
  <si>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</si>
  <si>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</si>
  <si>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</si>
  <si>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</si>
  <si>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</si>
  <si>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</si>
  <si>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</si>
  <si>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</si>
  <si>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</si>
  <si>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</si>
  <si>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</si>
  <si>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</si>
  <si>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</si>
  <si>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</si>
  <si>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</si>
  <si>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</si>
  <si>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</si>
  <si>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</si>
  <si>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</si>
  <si>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</si>
  <si>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</si>
  <si>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</si>
  <si>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</si>
  <si>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</si>
  <si>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</si>
  <si>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</si>
  <si>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</si>
  <si>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</si>
  <si>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</si>
  <si>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</si>
  <si>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</si>
  <si>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</si>
  <si>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</si>
  <si>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</si>
  <si>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</si>
  <si>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</si>
  <si>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</si>
  <si>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</si>
  <si>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</si>
  <si>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</si>
  <si>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</si>
  <si>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</si>
  <si>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</si>
  <si>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</si>
  <si>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</si>
  <si>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</si>
  <si>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</si>
  <si>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</si>
  <si>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</si>
  <si>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</si>
  <si>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</si>
  <si>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</si>
  <si>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</si>
  <si>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</si>
  <si>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</si>
  <si>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</si>
  <si>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</si>
  <si>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</si>
  <si>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</si>
  <si>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</si>
  <si>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</si>
  <si>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</si>
  <si>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</si>
  <si>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</si>
  <si>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</si>
  <si>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</si>
  <si>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</si>
  <si>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</si>
  <si>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</si>
  <si>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</si>
  <si>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</si>
  <si>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</si>
  <si>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</si>
  <si>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</si>
  <si>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</si>
  <si>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</si>
  <si>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</si>
  <si>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</si>
  <si>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</si>
  <si>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</si>
  <si>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</si>
  <si>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</si>
  <si>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</si>
  <si>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</si>
  <si>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</si>
  <si>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</si>
  <si>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</si>
  <si>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</si>
  <si>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</si>
  <si>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</si>
  <si>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</si>
  <si>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</si>
  <si>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</si>
  <si>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</si>
  <si>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</si>
  <si>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</si>
  <si>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</si>
  <si>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</si>
  <si>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</si>
  <si>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</si>
  <si>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</si>
  <si>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</si>
  <si>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</si>
  <si>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</si>
  <si>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</si>
  <si>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</si>
  <si>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</si>
  <si>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</si>
  <si>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</si>
  <si>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</si>
  <si>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</si>
  <si>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</si>
  <si>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</si>
  <si>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</si>
  <si>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</si>
  <si>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</si>
  <si>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</si>
  <si>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</si>
  <si>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</si>
  <si>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</si>
  <si>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</si>
  <si>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</si>
  <si>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</si>
  <si>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</si>
  <si>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</si>
  <si>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</si>
  <si>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</si>
  <si>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</si>
  <si>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</si>
  <si>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</si>
  <si>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</si>
  <si>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</si>
  <si>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</si>
  <si>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</si>
  <si>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</si>
  <si>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</si>
  <si>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</si>
  <si>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</si>
  <si>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</si>
  <si>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</si>
  <si>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</si>
  <si>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</si>
  <si>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</si>
  <si>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</si>
  <si>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</si>
  <si>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</si>
  <si>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</si>
  <si>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</si>
  <si>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</si>
  <si>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</si>
  <si>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</si>
  <si>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</si>
  <si>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</si>
  <si>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</si>
  <si>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</si>
  <si>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</si>
  <si>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</si>
  <si>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</si>
  <si>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</si>
  <si>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</si>
  <si>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</si>
  <si>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</si>
  <si>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</si>
  <si>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</si>
  <si>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</si>
  <si>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</si>
  <si>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</si>
  <si>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</si>
  <si>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</si>
  <si>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</si>
  <si>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</si>
  <si>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</si>
  <si>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</si>
  <si>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</si>
  <si>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</si>
  <si>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</si>
  <si>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</si>
  <si>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</si>
  <si>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</si>
  <si>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</si>
  <si>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</si>
  <si>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</si>
  <si>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</si>
  <si>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</si>
  <si>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</si>
  <si>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</si>
  <si>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</si>
  <si>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</si>
  <si>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</si>
  <si>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</si>
  <si>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</si>
  <si>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</si>
  <si>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</si>
  <si>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</si>
  <si>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</si>
  <si>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</si>
  <si>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</si>
  <si>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</si>
  <si>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</si>
  <si>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</si>
  <si>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</si>
  <si>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</si>
  <si>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</si>
  <si>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</si>
  <si>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</si>
  <si>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</si>
  <si>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</si>
  <si>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</si>
  <si>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</si>
  <si>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</si>
  <si>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</si>
  <si>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</si>
  <si>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</si>
  <si>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</si>
  <si>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</si>
  <si>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</si>
  <si>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</si>
  <si>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</si>
  <si>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</si>
  <si>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</si>
  <si>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</si>
  <si>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</si>
  <si>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</si>
  <si>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</si>
  <si>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</si>
  <si>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</si>
  <si>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</si>
  <si>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</si>
  <si>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</si>
  <si>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</si>
  <si>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</si>
  <si>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</si>
  <si>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</si>
  <si>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</si>
  <si>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</si>
  <si>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</si>
  <si>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</si>
  <si>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</si>
  <si>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</si>
  <si>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</si>
  <si>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</si>
  <si>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</si>
  <si>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</si>
  <si>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</si>
  <si>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</si>
  <si>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</si>
  <si>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</si>
  <si>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</si>
  <si>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</si>
  <si>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</si>
  <si>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</si>
  <si>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</si>
  <si>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</si>
  <si>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</si>
  <si>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</si>
  <si>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</si>
  <si>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</si>
  <si>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</si>
  <si>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</si>
  <si>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</si>
  <si>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</si>
  <si>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</si>
  <si>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</si>
  <si>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</si>
  <si>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</si>
  <si>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</si>
  <si>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</si>
  <si>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</si>
  <si>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</si>
  <si>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</si>
  <si>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</si>
  <si>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</si>
  <si>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</si>
  <si>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</si>
  <si>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</si>
  <si>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</si>
  <si>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</si>
  <si>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</si>
  <si>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</si>
  <si>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</si>
  <si>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</si>
  <si>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</si>
  <si>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</si>
  <si>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</si>
  <si>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</si>
  <si>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</si>
  <si>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</si>
  <si>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</si>
  <si>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</si>
  <si>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</si>
  <si>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</si>
  <si>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</si>
  <si>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</si>
  <si>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</si>
  <si>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</si>
  <si>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</si>
  <si>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</si>
  <si>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</si>
  <si>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</si>
  <si>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</si>
  <si>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</si>
  <si>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</si>
  <si>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</si>
  <si>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</si>
  <si>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</si>
  <si>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</si>
  <si>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</si>
  <si>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</si>
  <si>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</si>
  <si>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</si>
  <si>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</si>
  <si>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</si>
  <si>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</si>
  <si>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</si>
  <si>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</si>
  <si>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</si>
  <si>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</si>
  <si>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</si>
  <si>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</si>
  <si>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</si>
  <si>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</si>
  <si>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</si>
  <si>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</si>
  <si>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</si>
  <si>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</si>
  <si>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</si>
  <si>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</si>
  <si>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</si>
  <si>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</si>
  <si>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</si>
  <si>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</si>
  <si>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</si>
  <si>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</si>
  <si>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</si>
  <si>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</si>
  <si>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</si>
  <si>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</si>
  <si>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</si>
  <si>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</si>
  <si>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</si>
  <si>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</si>
  <si>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</si>
  <si>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</si>
  <si>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</si>
  <si>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</si>
  <si>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</si>
  <si>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</si>
  <si>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</si>
  <si>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</si>
  <si>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</si>
  <si>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</si>
  <si>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</si>
  <si>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</si>
  <si>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</si>
  <si>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</si>
  <si>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</si>
  <si>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</si>
  <si>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</si>
  <si>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</si>
  <si>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</si>
  <si>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</si>
  <si>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</si>
  <si>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</si>
  <si>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</si>
  <si>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</si>
  <si>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</si>
  <si>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</si>
  <si>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</si>
  <si>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</si>
  <si>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</si>
  <si>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</si>
  <si>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</si>
  <si>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</si>
  <si>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</si>
  <si>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</si>
  <si>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</si>
  <si>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</si>
  <si>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</si>
  <si>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</si>
  <si>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</si>
  <si>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</si>
  <si>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</si>
  <si>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</si>
  <si>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</si>
  <si>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</si>
  <si>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</si>
  <si>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</si>
  <si>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</si>
  <si>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</si>
  <si>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</si>
  <si>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</si>
  <si>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</si>
  <si>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</si>
  <si>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</si>
  <si>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</si>
  <si>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</si>
  <si>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</si>
  <si>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</si>
  <si>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</si>
  <si>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</si>
  <si>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</si>
  <si>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</si>
  <si>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</si>
  <si>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</si>
  <si>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</si>
  <si>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</si>
  <si>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</si>
  <si>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</si>
  <si>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</si>
  <si>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</si>
  <si>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</si>
  <si>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</si>
  <si>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</si>
  <si>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</si>
  <si>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</si>
  <si>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</si>
  <si>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</si>
  <si>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</si>
  <si>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</si>
  <si>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</si>
  <si>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</si>
  <si>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</si>
  <si>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</si>
  <si>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</si>
  <si>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</si>
  <si>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</si>
  <si>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</si>
  <si>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</si>
  <si>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</si>
  <si>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</si>
  <si>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</si>
  <si>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</si>
  <si>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</si>
  <si>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</si>
  <si>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</si>
  <si>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</si>
  <si>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</si>
  <si>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</si>
  <si>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</si>
  <si>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</si>
  <si>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</si>
  <si>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</si>
  <si>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</si>
  <si>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</si>
  <si>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</si>
  <si>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</si>
  <si>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</si>
  <si>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</si>
  <si>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</si>
  <si>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</si>
  <si>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</si>
  <si>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</si>
  <si>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</si>
  <si>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</si>
  <si>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</si>
  <si>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</si>
  <si>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</si>
  <si>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</si>
  <si>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</si>
  <si>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</si>
  <si>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</si>
  <si>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</si>
  <si>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</si>
  <si>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</si>
  <si>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</si>
  <si>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</si>
  <si>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</si>
  <si>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</si>
  <si>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</si>
  <si>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</si>
  <si>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</si>
  <si>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</si>
  <si>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</si>
  <si>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</si>
  <si>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</si>
  <si>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</si>
  <si>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</si>
  <si>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</si>
  <si>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</si>
  <si>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</si>
  <si>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</si>
  <si>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</si>
  <si>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</si>
  <si>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</si>
  <si>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</si>
  <si>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</si>
  <si>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</si>
  <si>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</si>
  <si>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</si>
  <si>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</si>
  <si>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</si>
  <si>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</si>
  <si>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</si>
  <si>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</si>
  <si>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</si>
  <si>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</si>
  <si>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</si>
  <si>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</si>
  <si>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</si>
  <si>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</si>
  <si>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</si>
  <si>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</si>
  <si>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</si>
  <si>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</si>
  <si>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</si>
  <si>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</si>
  <si>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</si>
  <si>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</si>
  <si>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</si>
  <si>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</si>
  <si>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</si>
  <si>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</si>
  <si>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</si>
  <si>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</si>
  <si>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</si>
  <si>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</si>
  <si>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</si>
  <si>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</si>
  <si>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</si>
  <si>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</si>
  <si>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</si>
  <si>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</si>
  <si>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</si>
  <si>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</si>
  <si>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</si>
  <si>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</si>
  <si>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</si>
  <si>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</si>
  <si>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</si>
  <si>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</si>
  <si>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</si>
  <si>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</si>
  <si>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</si>
  <si>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</si>
  <si>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</si>
  <si>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</si>
  <si>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</si>
  <si>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</si>
  <si>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</si>
  <si>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</si>
  <si>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</si>
  <si>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</si>
  <si>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</si>
  <si>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</si>
  <si>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</si>
  <si>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</si>
  <si>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</si>
  <si>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</si>
  <si>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</si>
  <si>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</si>
  <si>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</si>
  <si>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</si>
  <si>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</si>
  <si>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</si>
  <si>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</si>
  <si>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</si>
  <si>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</si>
  <si>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</si>
  <si>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</si>
  <si>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</si>
  <si>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</si>
  <si>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</si>
  <si>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</si>
  <si>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</si>
  <si>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</si>
  <si>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</si>
  <si>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</si>
  <si>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</si>
  <si>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</si>
  <si>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</si>
  <si>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</si>
  <si>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</si>
  <si>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</si>
  <si>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</si>
  <si>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</si>
  <si>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</si>
  <si>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</si>
  <si>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</si>
  <si>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</si>
  <si>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</si>
  <si>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</si>
  <si>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</si>
  <si>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</si>
  <si>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</si>
  <si>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</si>
  <si>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</si>
  <si>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</si>
  <si>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</si>
  <si>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</si>
  <si>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</si>
  <si>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</si>
  <si>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</si>
  <si>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</si>
  <si>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</si>
  <si>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</si>
  <si>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</si>
  <si>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</si>
  <si>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</si>
  <si>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</si>
  <si>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</si>
  <si>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</si>
  <si>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</si>
  <si>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</si>
  <si>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</si>
  <si>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</si>
  <si>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</si>
  <si>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</si>
  <si>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</si>
  <si>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</si>
  <si>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</si>
  <si>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</si>
  <si>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</si>
  <si>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</si>
  <si>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</si>
  <si>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</si>
  <si>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</si>
  <si>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</si>
  <si>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</si>
  <si>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</si>
  <si>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</si>
  <si>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</si>
  <si>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</si>
  <si>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</si>
  <si>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</si>
  <si>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</si>
  <si>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</si>
  <si>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</si>
  <si>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</si>
  <si>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</si>
  <si>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</si>
  <si>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</si>
  <si>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</si>
  <si>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</si>
  <si>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</si>
  <si>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</si>
  <si>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</si>
  <si>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</si>
  <si>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</si>
  <si>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</si>
  <si>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</si>
  <si>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</si>
  <si>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</si>
  <si>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</si>
  <si>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</si>
  <si>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</si>
  <si>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</si>
  <si>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</si>
  <si>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</si>
  <si>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</si>
  <si>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</si>
  <si>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</si>
  <si>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</si>
  <si>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</si>
  <si>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</si>
  <si>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</si>
  <si>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</si>
  <si>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</si>
  <si>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</si>
  <si>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</si>
  <si>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</si>
  <si>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</si>
  <si>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</si>
  <si>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</si>
  <si>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</si>
  <si>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</si>
  <si>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</si>
  <si>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</si>
  <si>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</si>
  <si>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</si>
  <si>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</si>
  <si>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</si>
  <si>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</si>
  <si>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</si>
  <si>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</si>
  <si>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</si>
  <si>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</si>
  <si>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</si>
  <si>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</si>
  <si>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</si>
  <si>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</si>
  <si>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</si>
  <si>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</si>
  <si>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</si>
  <si>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</si>
  <si>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</si>
  <si>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</si>
  <si>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</si>
  <si>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</si>
  <si>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</si>
  <si>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</si>
  <si>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</si>
  <si>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</si>
  <si>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</si>
  <si>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</si>
  <si>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</si>
  <si>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</si>
  <si>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</si>
  <si>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</si>
  <si>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</si>
  <si>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</si>
  <si>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</si>
  <si>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</si>
  <si>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</si>
  <si>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</si>
  <si>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</si>
  <si>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</si>
  <si>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</si>
  <si>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</si>
  <si>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</si>
  <si>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</si>
  <si>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</si>
  <si>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</si>
  <si>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</si>
  <si>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</si>
  <si>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</si>
  <si>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</si>
  <si>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</si>
  <si>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</si>
  <si>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</si>
  <si>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</si>
  <si>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</si>
  <si>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</si>
  <si>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</si>
  <si>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</si>
  <si>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</si>
  <si>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</si>
  <si>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</si>
  <si>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</si>
  <si>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</si>
  <si>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</si>
  <si>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</si>
  <si>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</si>
  <si>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</si>
  <si>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</si>
  <si>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</si>
  <si>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</si>
  <si>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</si>
  <si>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</si>
  <si>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</si>
  <si>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</si>
  <si>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</si>
  <si>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</si>
  <si>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</si>
  <si>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</si>
  <si>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</si>
  <si>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</si>
  <si>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</si>
  <si>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</si>
  <si>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</si>
  <si>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</si>
  <si>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</si>
  <si>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</si>
  <si>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</si>
  <si>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</si>
  <si>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</si>
  <si>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</si>
  <si>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</si>
  <si>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</si>
  <si>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</si>
  <si>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</si>
  <si>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</si>
  <si>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</si>
  <si>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</si>
  <si>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</si>
  <si>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</si>
  <si>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</si>
  <si>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</si>
  <si>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</si>
  <si>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</si>
  <si>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</si>
  <si>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</si>
  <si>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</si>
  <si>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</si>
  <si>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</si>
  <si>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</si>
  <si>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</si>
  <si>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</si>
  <si>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</si>
  <si>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</si>
  <si>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</si>
  <si>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</si>
  <si>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</si>
  <si>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</si>
  <si>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</si>
  <si>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</si>
  <si>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</si>
  <si>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</si>
  <si>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</si>
  <si>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</si>
  <si>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</si>
  <si>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</si>
  <si>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</si>
  <si>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</si>
  <si>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</si>
  <si>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</si>
  <si>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</si>
  <si>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</si>
  <si>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</si>
  <si>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</si>
  <si>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</si>
  <si>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</si>
  <si>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</si>
  <si>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</si>
  <si>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</si>
  <si>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</si>
  <si>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</si>
  <si>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</si>
  <si>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</si>
  <si>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</si>
  <si>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</si>
  <si>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</si>
  <si>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</si>
  <si>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</si>
  <si>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</si>
  <si>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</si>
  <si>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</si>
  <si>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</si>
  <si>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</si>
  <si>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</si>
  <si>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</si>
  <si>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</si>
  <si>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</si>
  <si>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</si>
  <si>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</si>
  <si>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</si>
  <si>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</si>
  <si>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</si>
  <si>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</si>
  <si>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</si>
  <si>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</si>
  <si>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</si>
  <si>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</si>
  <si>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</si>
  <si>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</si>
  <si>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</si>
  <si>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</si>
  <si>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</si>
  <si>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</si>
  <si>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</si>
  <si>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</si>
  <si>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</si>
  <si>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</si>
  <si>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</si>
  <si>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</si>
  <si>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</si>
  <si>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</si>
  <si>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</si>
  <si>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</si>
  <si>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</si>
  <si>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</si>
  <si>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</si>
  <si>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</si>
  <si>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</si>
  <si>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</si>
  <si>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</si>
  <si>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</si>
  <si>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</si>
  <si>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</si>
  <si>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</si>
  <si>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</si>
  <si>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</si>
  <si>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</si>
  <si>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</si>
  <si>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</si>
  <si>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</si>
  <si>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</si>
  <si>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</si>
  <si>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</si>
  <si>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</si>
  <si>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</si>
  <si>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</si>
  <si>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</si>
  <si>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</si>
  <si>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</si>
  <si>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</si>
  <si>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</si>
  <si>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</si>
  <si>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</si>
  <si>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</si>
  <si>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</si>
  <si>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</si>
  <si>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</si>
  <si>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</si>
  <si>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</si>
  <si>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</si>
  <si>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</si>
  <si>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</si>
  <si>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</si>
  <si>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</si>
  <si>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</si>
  <si>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</si>
  <si>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</si>
  <si>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</si>
  <si>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</si>
  <si>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</si>
  <si>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</si>
  <si>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</si>
  <si>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</si>
  <si>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</si>
  <si>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</si>
  <si>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</si>
  <si>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</si>
  <si>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</si>
  <si>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</si>
  <si>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</si>
  <si>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</si>
  <si>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</si>
  <si>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</si>
  <si>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</si>
  <si>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</si>
  <si>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</si>
  <si>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</si>
  <si>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</si>
  <si>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</si>
  <si>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</si>
  <si>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</si>
  <si>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</si>
  <si>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</si>
  <si>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</si>
  <si>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</si>
  <si>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</si>
  <si>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</si>
  <si>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</si>
  <si>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</si>
  <si>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</si>
  <si>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</si>
  <si>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</si>
  <si>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</si>
  <si>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</si>
  <si>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</si>
  <si>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</si>
  <si>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</si>
  <si>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</si>
  <si>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</si>
  <si>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</si>
  <si>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</si>
  <si>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</si>
  <si>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</si>
  <si>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</si>
  <si>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</si>
  <si>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</si>
  <si>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</si>
  <si>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</si>
  <si>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</si>
  <si>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</si>
  <si>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</si>
  <si>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</si>
  <si>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</si>
  <si>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</si>
  <si>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</si>
  <si>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</si>
  <si>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</si>
  <si>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</si>
  <si>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</si>
  <si>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</si>
  <si>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</si>
  <si>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</si>
  <si>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</si>
  <si>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</si>
  <si>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</si>
  <si>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</si>
  <si>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</si>
  <si>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</si>
  <si>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</si>
  <si>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</si>
  <si>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</si>
  <si>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</si>
  <si>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</si>
  <si>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</si>
  <si>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</si>
  <si>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</si>
  <si>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</si>
  <si>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</si>
  <si>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</si>
  <si>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</si>
  <si>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</si>
  <si>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</si>
  <si>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</si>
  <si>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</si>
  <si>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</si>
  <si>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</si>
  <si>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</si>
  <si>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</si>
  <si>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</si>
  <si>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</si>
  <si>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</si>
  <si>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</si>
  <si>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</si>
  <si>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</si>
  <si>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</si>
  <si>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</si>
  <si>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</si>
  <si>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</si>
  <si>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</si>
  <si>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</si>
  <si>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</si>
  <si>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</si>
  <si>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</si>
  <si>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</si>
  <si>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</si>
  <si>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</si>
  <si>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</si>
  <si>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</si>
  <si>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</si>
  <si>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</si>
  <si>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</si>
  <si>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</si>
  <si>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</si>
  <si>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</si>
  <si>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</si>
  <si>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</si>
  <si>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</si>
  <si>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</si>
  <si>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</si>
  <si>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</si>
  <si>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</si>
  <si>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</si>
  <si>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</si>
  <si>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</si>
  <si>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</si>
  <si>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</si>
  <si>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</si>
  <si>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</si>
  <si>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</si>
  <si>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</si>
  <si>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</si>
  <si>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</si>
  <si>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</si>
  <si>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</si>
  <si>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</si>
  <si>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</si>
  <si>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</si>
  <si>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</si>
  <si>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</si>
  <si>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</si>
  <si>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</si>
  <si>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</si>
  <si>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</si>
  <si>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</si>
  <si>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</si>
  <si>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</si>
  <si>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</si>
  <si>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</si>
  <si>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</si>
  <si>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</si>
  <si>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</si>
  <si>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</si>
  <si>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</si>
  <si>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</si>
  <si>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</si>
  <si>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</si>
  <si>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</si>
  <si>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</si>
  <si>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</si>
  <si>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</si>
  <si>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</si>
  <si>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</si>
  <si>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</si>
  <si>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</si>
  <si>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</si>
  <si>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</si>
  <si>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</si>
  <si>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</si>
  <si>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</si>
  <si>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</si>
  <si>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</si>
  <si>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</si>
  <si>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</si>
  <si>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</si>
  <si>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</si>
  <si>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</si>
  <si>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</si>
  <si>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</si>
  <si>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</si>
  <si>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</si>
  <si>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</si>
  <si>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</si>
  <si>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</si>
  <si>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</si>
  <si>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</si>
  <si>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</si>
  <si>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</si>
  <si>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</si>
  <si>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</si>
  <si>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</si>
  <si>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</si>
  <si>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</si>
  <si>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</si>
  <si>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</si>
  <si>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</si>
  <si>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</si>
  <si>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</si>
  <si>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</si>
  <si>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</si>
  <si>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</si>
  <si>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</si>
  <si>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</si>
  <si>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</si>
  <si>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</si>
  <si>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</si>
  <si>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</si>
  <si>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</si>
  <si>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</si>
  <si>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</si>
  <si>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</si>
  <si>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</si>
  <si>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</si>
  <si>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</si>
  <si>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</si>
  <si>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</si>
  <si>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</si>
  <si>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</si>
  <si>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</si>
  <si>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</si>
  <si>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</si>
  <si>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</si>
  <si>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</si>
  <si>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</si>
  <si>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</si>
  <si>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</si>
  <si>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</si>
  <si>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</si>
  <si>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</si>
  <si>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</si>
  <si>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</si>
  <si>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</si>
  <si>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</si>
  <si>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</si>
  <si>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</si>
  <si>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</si>
  <si>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</si>
  <si>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</si>
  <si>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</si>
  <si>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</si>
  <si>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</si>
  <si>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</si>
  <si>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</si>
  <si>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</si>
  <si>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</si>
  <si>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</si>
  <si>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</si>
  <si>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</si>
  <si>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</si>
  <si>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</si>
  <si>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</si>
  <si>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</si>
  <si>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</si>
  <si>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</si>
  <si>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</si>
  <si>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</si>
  <si>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</si>
  <si>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</si>
  <si>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</si>
  <si>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</si>
  <si>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</si>
  <si>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</si>
  <si>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</si>
  <si>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</si>
  <si>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</si>
  <si>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</si>
  <si>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</si>
  <si>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</si>
  <si>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</si>
  <si>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</si>
  <si>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</si>
  <si>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</si>
  <si>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</si>
  <si>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</si>
  <si>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</si>
  <si>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</si>
  <si>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</si>
  <si>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</si>
  <si>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</si>
  <si>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</si>
  <si>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</si>
  <si>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</si>
  <si>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</si>
  <si>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</si>
  <si>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</si>
  <si>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</si>
  <si>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</si>
  <si>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</si>
  <si>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</si>
  <si>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</si>
  <si>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</si>
  <si>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</si>
  <si>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</si>
  <si>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</si>
  <si>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</si>
  <si>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</si>
  <si>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</si>
  <si>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</si>
  <si>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</si>
  <si>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</si>
  <si>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</si>
  <si>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</si>
  <si>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</si>
  <si>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</si>
  <si>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</si>
  <si>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</si>
  <si>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</si>
  <si>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</si>
  <si>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</si>
  <si>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</si>
  <si>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</si>
  <si>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</si>
  <si>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</si>
  <si>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</si>
  <si>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</si>
  <si>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</si>
  <si>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</si>
  <si>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</si>
  <si>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</si>
  <si>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</si>
  <si>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</si>
  <si>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</si>
  <si>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</si>
  <si>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</si>
  <si>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</si>
  <si>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</si>
  <si>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</si>
  <si>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</si>
  <si>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</si>
  <si>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</si>
  <si>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</si>
  <si>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</si>
  <si>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</si>
  <si>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</si>
  <si>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</si>
  <si>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</si>
  <si>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</si>
  <si>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</si>
  <si>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</si>
  <si>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</si>
  <si>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</si>
  <si>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</si>
  <si>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</si>
  <si>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</si>
  <si>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</si>
  <si>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</si>
  <si>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</si>
  <si>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</si>
  <si>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</si>
  <si>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</si>
  <si>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</si>
  <si>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</si>
  <si>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</si>
  <si>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</si>
  <si>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</si>
  <si>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</si>
  <si>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</si>
  <si>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</si>
  <si>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</si>
  <si>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</si>
  <si>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</si>
  <si>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</si>
  <si>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</si>
  <si>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</si>
  <si>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</si>
  <si>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</si>
  <si>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</si>
  <si>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</si>
  <si>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</si>
  <si>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</si>
  <si>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</si>
  <si>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</si>
  <si>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</si>
  <si>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</si>
  <si>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</si>
  <si>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</si>
  <si>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</si>
  <si>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</si>
  <si>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</si>
  <si>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</si>
  <si>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</si>
  <si>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</si>
  <si>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</si>
  <si>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</si>
  <si>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</si>
  <si>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</si>
  <si>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</si>
  <si>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</si>
  <si>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</si>
  <si>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</si>
  <si>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</si>
  <si>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</si>
  <si>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</si>
  <si>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</si>
  <si>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</si>
  <si>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</si>
  <si>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</si>
  <si>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</si>
  <si>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</si>
  <si>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</si>
  <si>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</si>
  <si>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</si>
  <si>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</si>
  <si>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</si>
  <si>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</si>
  <si>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</si>
  <si>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</si>
  <si>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</si>
  <si>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</si>
  <si>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</si>
  <si>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</si>
  <si>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</si>
  <si>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</si>
  <si>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</si>
  <si>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</si>
  <si>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</si>
  <si>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</si>
  <si>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</si>
  <si>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</si>
  <si>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</si>
  <si>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</si>
  <si>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</si>
  <si>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</si>
  <si>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</si>
  <si>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</si>
  <si>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</si>
  <si>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</si>
  <si>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</si>
  <si>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</si>
  <si>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</si>
  <si>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</si>
  <si>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</si>
  <si>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</si>
  <si>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</si>
  <si>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</si>
  <si>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</si>
  <si>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</si>
  <si>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</si>
  <si>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</si>
  <si>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</si>
  <si>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</si>
  <si>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</si>
  <si>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</si>
  <si>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</si>
  <si>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</si>
  <si>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</si>
  <si>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</si>
  <si>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</si>
  <si>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</si>
  <si>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</si>
  <si>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</si>
  <si>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</si>
  <si>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</si>
  <si>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</si>
  <si>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</si>
  <si>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</si>
  <si>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</si>
  <si>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</si>
  <si>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</si>
  <si>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</si>
  <si>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</si>
  <si>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</si>
  <si>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</si>
  <si>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</si>
  <si>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</si>
  <si>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</si>
  <si>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</si>
  <si>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</si>
  <si>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</si>
  <si>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</si>
  <si>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</si>
  <si>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</si>
  <si>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</si>
  <si>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</si>
  <si>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</si>
  <si>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</si>
  <si>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</si>
  <si>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</si>
  <si>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</si>
  <si>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</si>
  <si>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</si>
  <si>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</si>
  <si>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</si>
  <si>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</si>
  <si>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</si>
  <si>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</si>
  <si>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</si>
  <si>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</si>
  <si>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</si>
  <si>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</si>
  <si>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</si>
  <si>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</si>
  <si>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</si>
  <si>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</si>
  <si>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</si>
  <si>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</si>
  <si>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</si>
  <si>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</si>
  <si>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</si>
  <si>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</si>
  <si>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</si>
  <si>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</si>
  <si>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</si>
  <si>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</si>
  <si>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</si>
  <si>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</si>
  <si>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</si>
  <si>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</si>
  <si>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</si>
  <si>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</si>
  <si>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</si>
  <si>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</si>
  <si>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</si>
  <si>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</si>
  <si>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</si>
  <si>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</si>
  <si>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</si>
  <si>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</si>
  <si>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</si>
  <si>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</si>
  <si>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</si>
  <si>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</si>
  <si>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</si>
  <si>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</si>
  <si>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</si>
  <si>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</si>
  <si>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</si>
  <si>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</si>
  <si>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</si>
  <si>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</si>
  <si>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</si>
  <si>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</si>
  <si>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</si>
  <si>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</si>
  <si>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</si>
  <si>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</si>
  <si>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</si>
  <si>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</si>
  <si>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</si>
  <si>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</si>
  <si>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</si>
  <si>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</si>
  <si>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</si>
  <si>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</si>
  <si>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</si>
  <si>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</si>
  <si>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</si>
  <si>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</si>
  <si>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</si>
  <si>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</si>
  <si>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</si>
  <si>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</si>
  <si>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</si>
  <si>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</si>
  <si>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</si>
  <si>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</si>
  <si>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</si>
  <si>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</si>
  <si>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</si>
  <si>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</si>
  <si>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</si>
  <si>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</si>
  <si>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</si>
  <si>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</si>
  <si>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</si>
  <si>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</si>
  <si>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</si>
  <si>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</si>
  <si>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</si>
  <si>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</si>
  <si>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</si>
  <si>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</si>
  <si>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</si>
  <si>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</si>
  <si>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</si>
  <si>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</si>
  <si>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</si>
  <si>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</si>
  <si>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</si>
  <si>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</si>
  <si>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</si>
  <si>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</si>
  <si>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</si>
  <si>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</si>
  <si>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</si>
  <si>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</si>
  <si>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</si>
  <si>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</si>
  <si>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</si>
  <si>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</si>
  <si>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</si>
  <si>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</si>
  <si>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</si>
  <si>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</si>
  <si>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</si>
  <si>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</si>
  <si>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</si>
  <si>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</si>
  <si>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</si>
  <si>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</si>
  <si>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</si>
  <si>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</si>
  <si>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</si>
  <si>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</si>
  <si>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</si>
  <si>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</si>
  <si>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</si>
  <si>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</si>
  <si>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</si>
  <si>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</si>
  <si>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</si>
  <si>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</si>
  <si>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</si>
  <si>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</si>
  <si>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</si>
  <si>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</si>
  <si>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</si>
  <si>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</si>
  <si>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</si>
  <si>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</si>
  <si>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</si>
  <si>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</si>
  <si>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</si>
  <si>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</si>
  <si>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</si>
  <si>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</si>
  <si>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</si>
  <si>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</si>
  <si>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</si>
  <si>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</si>
  <si>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</si>
  <si>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</si>
  <si>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</si>
  <si>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</si>
  <si>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</si>
  <si>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</si>
  <si>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</si>
  <si>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</si>
  <si>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</si>
  <si>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</si>
  <si>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</si>
  <si>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</si>
  <si>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</si>
  <si>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</si>
  <si>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</si>
  <si>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</si>
  <si>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</si>
  <si>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</si>
  <si>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</si>
  <si>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</si>
  <si>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</si>
  <si>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</si>
  <si>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</si>
  <si>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</si>
  <si>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</si>
  <si>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</si>
  <si>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</si>
  <si>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</si>
  <si>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</si>
  <si>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</si>
  <si>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</si>
  <si>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</si>
  <si>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</si>
  <si>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</si>
  <si>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</si>
  <si>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</si>
  <si>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</si>
  <si>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</si>
  <si>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</si>
  <si>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</si>
  <si>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</si>
  <si>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</si>
  <si>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</si>
  <si>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</si>
  <si>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</si>
  <si>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</si>
  <si>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</si>
  <si>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</si>
  <si>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</si>
  <si>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</si>
  <si>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</si>
  <si>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</si>
  <si>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</si>
  <si>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</si>
  <si>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</si>
  <si>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</si>
  <si>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</si>
  <si>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</si>
  <si>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</si>
  <si>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</si>
  <si>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</si>
  <si>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</si>
  <si>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</si>
  <si>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</si>
  <si>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</si>
  <si>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</si>
  <si>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</si>
  <si>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</si>
  <si>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</si>
  <si>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</si>
  <si>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</si>
  <si>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</si>
  <si>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</si>
  <si>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</si>
  <si>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</si>
  <si>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</si>
  <si>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</si>
  <si>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</si>
  <si>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</si>
  <si>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</si>
  <si>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</si>
  <si>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</si>
  <si>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</si>
  <si>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</si>
  <si>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</si>
  <si>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</si>
  <si>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</si>
  <si>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</si>
  <si>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</si>
  <si>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</si>
  <si>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</si>
  <si>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</si>
  <si>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</si>
  <si>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</si>
  <si>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</si>
  <si>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</si>
  <si>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</si>
  <si>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</si>
  <si>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</si>
  <si>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</si>
  <si>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</si>
  <si>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</si>
  <si>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</si>
  <si>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</si>
  <si>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</si>
  <si>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</si>
  <si>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</si>
  <si>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</si>
  <si>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</si>
  <si>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</si>
  <si>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</si>
  <si>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</si>
  <si>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</si>
  <si>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</si>
  <si>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</si>
  <si>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</si>
  <si>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</si>
  <si>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</si>
  <si>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</si>
  <si>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</si>
  <si>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</si>
  <si>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</si>
  <si>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</si>
  <si>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</si>
  <si>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</si>
  <si>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</si>
  <si>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</si>
  <si>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</si>
  <si>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</si>
  <si>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</si>
  <si>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</si>
  <si>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</si>
  <si>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</si>
  <si>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</si>
  <si>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</si>
  <si>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</si>
  <si>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</si>
  <si>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</si>
  <si>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</si>
  <si>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</si>
  <si>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</si>
  <si>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</si>
  <si>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</si>
  <si>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</si>
  <si>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</si>
  <si>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</si>
  <si>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</si>
  <si>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</si>
  <si>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</si>
  <si>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</si>
  <si>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</si>
  <si>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</si>
  <si>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</si>
  <si>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</si>
  <si>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</si>
  <si>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</si>
  <si>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</si>
  <si>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</si>
  <si>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</si>
  <si>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</si>
  <si>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</si>
  <si>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</si>
  <si>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</si>
  <si>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</si>
  <si>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</si>
  <si>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</si>
  <si>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</si>
  <si>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</si>
  <si>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</si>
  <si>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</si>
  <si>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</si>
  <si>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</si>
  <si>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</si>
  <si>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</si>
  <si>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</si>
  <si>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</si>
  <si>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</si>
  <si>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</si>
  <si>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</si>
  <si>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</si>
  <si>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</si>
  <si>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</si>
  <si>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</si>
  <si>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</si>
  <si>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</si>
  <si>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</si>
  <si>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</si>
  <si>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</si>
  <si>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</si>
  <si>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</si>
  <si>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</si>
  <si>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</si>
  <si>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</si>
  <si>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</si>
  <si>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</si>
  <si>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</si>
  <si>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</si>
  <si>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</si>
  <si>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</si>
  <si>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</si>
  <si>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</si>
  <si>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</si>
  <si>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</si>
  <si>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</si>
  <si>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</si>
  <si>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</si>
  <si>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</si>
  <si>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</si>
  <si>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</si>
  <si>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</si>
  <si>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</si>
  <si>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</si>
  <si>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</si>
  <si>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</si>
  <si>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</si>
  <si>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</si>
  <si>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</si>
  <si>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</si>
  <si>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</si>
  <si>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</si>
  <si>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</si>
  <si>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</si>
  <si>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</si>
  <si>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</si>
  <si>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</si>
  <si>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</si>
  <si>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</si>
  <si>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</si>
  <si>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</si>
  <si>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</si>
  <si>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</si>
  <si>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</si>
  <si>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</si>
  <si>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</si>
  <si>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</si>
  <si>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</si>
  <si>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</si>
  <si>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</si>
  <si>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</si>
  <si>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</si>
  <si>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</si>
  <si>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</si>
  <si>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</si>
  <si>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</si>
  <si>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</si>
  <si>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</si>
  <si>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</si>
  <si>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</si>
  <si>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</si>
  <si>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</si>
  <si>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</si>
  <si>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</si>
  <si>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</si>
  <si>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</si>
  <si>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</si>
  <si>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</si>
  <si>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</si>
  <si>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</si>
  <si>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</si>
  <si>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</si>
  <si>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</si>
  <si>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</si>
  <si>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</si>
  <si>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</si>
  <si>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</si>
  <si>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</si>
  <si>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</si>
  <si>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</si>
  <si>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</si>
  <si>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</si>
  <si>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</si>
  <si>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</si>
  <si>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</si>
  <si>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</si>
  <si>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</si>
  <si>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</si>
  <si>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</si>
  <si>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</si>
  <si>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</si>
  <si>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</si>
  <si>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</si>
  <si>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</si>
  <si>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</si>
  <si>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</si>
  <si>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</si>
  <si>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</si>
  <si>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</si>
  <si>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</si>
  <si>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</si>
  <si>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</si>
  <si>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</si>
  <si>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</si>
  <si>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</si>
  <si>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</si>
  <si>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</si>
  <si>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</si>
  <si>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</si>
  <si>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</si>
  <si>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</si>
  <si>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</si>
  <si>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</si>
  <si>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</si>
  <si>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</si>
  <si>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</si>
  <si>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</si>
  <si>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</si>
  <si>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</si>
  <si>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</si>
  <si>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</si>
  <si>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</si>
  <si>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</si>
  <si>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</si>
  <si>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</si>
  <si>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</si>
  <si>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</si>
  <si>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</si>
  <si>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</si>
  <si>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</si>
  <si>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</si>
  <si>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</si>
  <si>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</si>
  <si>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</si>
  <si>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</si>
  <si>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</si>
  <si>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</si>
  <si>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</si>
  <si>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</si>
  <si>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</si>
  <si>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</si>
  <si>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</si>
  <si>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</si>
  <si>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</si>
  <si>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</si>
  <si>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</si>
  <si>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</si>
  <si>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</si>
  <si>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</si>
  <si>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</si>
  <si>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</si>
  <si>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</si>
  <si>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</si>
  <si>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</si>
  <si>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</si>
  <si>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</si>
  <si>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</si>
  <si>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</si>
  <si>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</si>
  <si>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</si>
  <si>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</si>
  <si>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</si>
  <si>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</si>
  <si>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</si>
  <si>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</si>
  <si>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</si>
  <si>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</si>
  <si>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</si>
  <si>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</si>
  <si>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</si>
  <si>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</si>
  <si>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</si>
  <si>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</si>
  <si>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</si>
  <si>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</si>
  <si>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</si>
  <si>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</si>
  <si>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</si>
  <si>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</si>
  <si>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</si>
  <si>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</si>
  <si>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</si>
  <si>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</si>
  <si>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</si>
  <si>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</si>
  <si>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</si>
  <si>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</si>
  <si>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</si>
  <si>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</si>
  <si>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</si>
  <si>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</si>
  <si>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</si>
  <si>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</si>
  <si>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</si>
  <si>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</si>
  <si>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</si>
  <si>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</si>
  <si>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</si>
  <si>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</si>
  <si>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</si>
  <si>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</si>
  <si>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</si>
  <si>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</si>
  <si>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</si>
  <si>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</si>
  <si>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</si>
  <si>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</si>
  <si>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</si>
  <si>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</si>
  <si>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</si>
  <si>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</si>
  <si>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</si>
  <si>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</si>
  <si>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</si>
  <si>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</si>
  <si>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</si>
  <si>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</si>
  <si>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</si>
  <si>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</si>
  <si>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</si>
  <si>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</si>
  <si>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</si>
  <si>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</si>
  <si>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</si>
  <si>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</si>
  <si>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</si>
  <si>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</si>
  <si>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</si>
  <si>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</si>
  <si>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</si>
  <si>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</si>
  <si>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</si>
  <si>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</si>
  <si>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</si>
  <si>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</si>
  <si>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</si>
  <si>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</si>
  <si>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</si>
  <si>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</si>
  <si>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</si>
  <si>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</si>
  <si>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</si>
  <si>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</si>
  <si>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</si>
  <si>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</si>
  <si>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</si>
  <si>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</si>
  <si>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</si>
  <si>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</si>
  <si>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</si>
  <si>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</si>
  <si>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</si>
  <si>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</si>
  <si>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</si>
  <si>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</si>
  <si>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</si>
  <si>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</si>
  <si>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</si>
  <si>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</si>
  <si>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</si>
  <si>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</si>
  <si>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</si>
  <si>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</si>
  <si>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</si>
  <si>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</si>
  <si>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</si>
  <si>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</si>
  <si>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</si>
  <si>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</si>
  <si>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</si>
  <si>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</si>
  <si>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</si>
  <si>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</si>
  <si>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</si>
  <si>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</si>
  <si>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</si>
  <si>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</si>
  <si>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</si>
  <si>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</si>
  <si>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</si>
  <si>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</si>
  <si>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</si>
  <si>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</si>
  <si>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</si>
  <si>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</si>
  <si>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</si>
  <si>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</si>
  <si>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</si>
  <si>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</si>
  <si>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</si>
  <si>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</si>
  <si>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</si>
  <si>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</si>
  <si>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</si>
  <si>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</si>
  <si>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</si>
  <si>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</si>
  <si>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</si>
  <si>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</si>
  <si>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</si>
  <si>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</si>
  <si>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</si>
  <si>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</si>
  <si>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</si>
  <si>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</si>
  <si>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</si>
  <si>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</si>
  <si>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</si>
  <si>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</si>
  <si>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</si>
  <si>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</si>
  <si>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</si>
  <si>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</si>
  <si>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</si>
  <si>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</si>
  <si>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</si>
  <si>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</si>
  <si>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</si>
  <si>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</si>
  <si>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</si>
  <si>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</si>
  <si>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</si>
  <si>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</si>
  <si>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</si>
  <si>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</si>
  <si>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</si>
  <si>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</si>
  <si>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</si>
  <si>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</si>
  <si>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</si>
  <si>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</si>
  <si>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</si>
  <si>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</si>
  <si>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</si>
  <si>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</si>
  <si>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</si>
  <si>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</si>
  <si>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</si>
  <si>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</si>
  <si>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</si>
  <si>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</si>
  <si>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</si>
  <si>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</si>
  <si>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</si>
  <si>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</si>
  <si>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</si>
  <si>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</si>
  <si>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</si>
  <si>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</si>
  <si>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</si>
  <si>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</si>
  <si>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</si>
  <si>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</si>
  <si>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</si>
  <si>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</si>
  <si>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</si>
  <si>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</si>
  <si>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</si>
  <si>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</si>
  <si>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</si>
  <si>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</si>
  <si>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</si>
  <si>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</si>
  <si>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</si>
  <si>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</si>
  <si>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</si>
  <si>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</si>
  <si>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</si>
  <si>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</si>
  <si>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</si>
  <si>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</si>
  <si>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</si>
  <si>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</si>
  <si>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</si>
  <si>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</si>
  <si>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</si>
  <si>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</si>
  <si>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</si>
  <si>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</si>
  <si>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</si>
  <si>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</si>
  <si>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</si>
  <si>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</si>
  <si>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</si>
  <si>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</si>
  <si>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</si>
  <si>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</si>
  <si>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</si>
  <si>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</si>
  <si>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</si>
  <si>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</si>
  <si>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</si>
  <si>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</si>
  <si>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</si>
  <si>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</si>
  <si>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</si>
  <si>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</si>
  <si>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</si>
  <si>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</si>
  <si>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</si>
  <si>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</si>
  <si>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</si>
  <si>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</si>
  <si>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</si>
  <si>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</si>
  <si>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</si>
  <si>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</si>
  <si>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</si>
  <si>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</si>
  <si>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</si>
  <si>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</si>
  <si>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</si>
  <si>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</si>
  <si>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</si>
  <si>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</si>
  <si>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</si>
  <si>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</si>
  <si>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</si>
  <si>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</si>
  <si>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</si>
  <si>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</si>
  <si>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</si>
  <si>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</si>
  <si>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</si>
  <si>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</si>
  <si>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</si>
  <si>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</si>
  <si>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</si>
  <si>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</si>
  <si>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</si>
  <si>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</si>
  <si>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</si>
  <si>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</si>
  <si>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</si>
  <si>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</si>
  <si>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</si>
  <si>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</si>
  <si>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</si>
  <si>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</si>
  <si>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</si>
  <si>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</si>
  <si>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</si>
  <si>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</si>
  <si>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</si>
  <si>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</si>
  <si>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</si>
  <si>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</si>
  <si>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</si>
  <si>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</si>
  <si>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</si>
  <si>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</si>
  <si>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</si>
  <si>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</si>
  <si>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</si>
  <si>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</si>
  <si>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</si>
  <si>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</si>
  <si>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</si>
  <si>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</si>
  <si>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</si>
  <si>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</si>
  <si>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</si>
  <si>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</si>
  <si>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</si>
  <si>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</si>
  <si>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</si>
  <si>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</si>
  <si>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</si>
  <si>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</si>
  <si>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</si>
  <si>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</si>
  <si>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</si>
  <si>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</si>
  <si>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</si>
  <si>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</si>
  <si>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</si>
  <si>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</si>
  <si>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</si>
  <si>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</si>
  <si>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</si>
  <si>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</si>
  <si>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</si>
  <si>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</si>
  <si>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</si>
  <si>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</si>
  <si>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</si>
  <si>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</si>
  <si>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</si>
  <si>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</si>
  <si>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</si>
  <si>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</si>
  <si>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</si>
  <si>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</si>
  <si>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</si>
  <si>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</si>
  <si>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</si>
  <si>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</si>
  <si>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</si>
  <si>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</si>
  <si>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</si>
  <si>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</si>
  <si>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</si>
  <si>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</si>
  <si>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</si>
  <si>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</si>
  <si>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</si>
  <si>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</si>
  <si>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</si>
  <si>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</si>
  <si>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</si>
  <si>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</si>
  <si>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</si>
  <si>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</si>
  <si>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</si>
  <si>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</si>
  <si>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</si>
  <si>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</si>
  <si>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</si>
  <si>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</si>
  <si>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</si>
  <si>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</si>
  <si>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</si>
  <si>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</si>
  <si>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</si>
  <si>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</si>
  <si>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</si>
  <si>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</si>
  <si>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</si>
  <si>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</si>
  <si>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</si>
  <si>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</si>
  <si>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</si>
  <si>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</si>
  <si>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</si>
  <si>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</si>
  <si>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</si>
  <si>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</si>
  <si>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</si>
  <si>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</si>
  <si>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</si>
  <si>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</si>
  <si>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</si>
  <si>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</si>
  <si>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</si>
  <si>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</si>
  <si>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</si>
  <si>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</si>
  <si>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</si>
  <si>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</si>
  <si>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</si>
  <si>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</si>
  <si>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</si>
  <si>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</si>
  <si>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</si>
  <si>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</si>
  <si>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</si>
  <si>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</si>
  <si>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</si>
  <si>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</si>
  <si>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</si>
  <si>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</si>
  <si>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</si>
  <si>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</si>
  <si>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</si>
  <si>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</si>
  <si>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</si>
  <si>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</si>
  <si>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</si>
  <si>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</si>
  <si>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</si>
  <si>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</si>
  <si>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</si>
  <si>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</si>
  <si>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</si>
  <si>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</si>
  <si>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</si>
  <si>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</si>
  <si>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</si>
  <si>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</si>
  <si>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</si>
  <si>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</si>
  <si>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</si>
  <si>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</si>
  <si>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</si>
  <si>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</si>
  <si>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</si>
  <si>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</si>
  <si>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</si>
  <si>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</si>
  <si>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</si>
  <si>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</si>
  <si>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</si>
  <si>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</si>
  <si>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</si>
  <si>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</si>
  <si>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</si>
  <si>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</si>
  <si>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</si>
  <si>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</si>
  <si>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</si>
  <si>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</si>
  <si>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</si>
  <si>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</si>
  <si>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</si>
  <si>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</si>
  <si>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</si>
  <si>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</si>
  <si>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</si>
  <si>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</si>
  <si>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</si>
  <si>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</si>
  <si>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</si>
  <si>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</si>
  <si>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</si>
  <si>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</si>
  <si>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</si>
  <si>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</si>
  <si>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</si>
  <si>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</si>
  <si>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</si>
  <si>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</si>
  <si>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</si>
  <si>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</si>
  <si>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</si>
  <si>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</si>
  <si>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</si>
  <si>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</si>
  <si>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</si>
  <si>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</si>
  <si>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</si>
  <si>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</si>
  <si>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</si>
  <si>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</si>
  <si>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</si>
  <si>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</si>
  <si>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</si>
  <si>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</si>
  <si>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</si>
  <si>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</si>
  <si>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</si>
  <si>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</si>
  <si>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</si>
  <si>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</si>
  <si>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</si>
  <si>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</si>
  <si>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</si>
  <si>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</si>
  <si>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</si>
  <si>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</si>
  <si>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</si>
  <si>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</si>
  <si>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</si>
  <si>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</si>
  <si>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</si>
  <si>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</si>
  <si>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</si>
  <si>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</si>
  <si>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</si>
  <si>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</si>
  <si>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</si>
  <si>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</si>
  <si>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</si>
  <si>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</si>
  <si>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</si>
  <si>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</si>
  <si>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</si>
  <si>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</si>
  <si>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</si>
  <si>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</si>
  <si>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</si>
  <si>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</si>
  <si>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</si>
  <si>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</si>
  <si>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</si>
  <si>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</si>
  <si>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</si>
  <si>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</si>
  <si>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</si>
  <si>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</si>
  <si>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</si>
  <si>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</si>
  <si>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</si>
  <si>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</si>
  <si>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</si>
  <si>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</si>
  <si>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</si>
  <si>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</si>
  <si>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</si>
  <si>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</si>
  <si>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</si>
  <si>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</si>
  <si>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</si>
  <si>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</si>
  <si>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</si>
  <si>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</si>
  <si>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</si>
  <si>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</si>
  <si>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</si>
  <si>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</si>
  <si>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</si>
  <si>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</si>
  <si>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</si>
  <si>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</si>
  <si>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</si>
  <si>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</si>
  <si>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</si>
  <si>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</si>
  <si>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</si>
  <si>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</si>
  <si>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</si>
  <si>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</si>
  <si>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</si>
  <si>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</si>
  <si>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</si>
  <si>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</si>
  <si>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</si>
  <si>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</si>
  <si>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</si>
  <si>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</si>
  <si>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</si>
  <si>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</si>
  <si>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</si>
  <si>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</si>
  <si>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</si>
  <si>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</si>
  <si>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</si>
  <si>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</si>
  <si>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</si>
  <si>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</si>
  <si>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</si>
  <si>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</si>
  <si>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</si>
  <si>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</si>
  <si>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</si>
  <si>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</si>
  <si>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</si>
  <si>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</si>
  <si>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</si>
  <si>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</si>
  <si>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</si>
  <si>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</si>
  <si>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</si>
  <si>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</si>
  <si>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</si>
  <si>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</si>
  <si>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</si>
  <si>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</si>
  <si>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</si>
  <si>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</si>
  <si>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</si>
  <si>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</si>
  <si>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</si>
  <si>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</si>
  <si>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</si>
  <si>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</si>
  <si>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</si>
  <si>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</si>
  <si>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</si>
  <si>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</si>
  <si>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</si>
  <si>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</si>
  <si>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</si>
  <si>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</si>
  <si>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</si>
  <si>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</si>
  <si>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</si>
  <si>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</si>
  <si>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</si>
  <si>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</si>
  <si>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</si>
  <si>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</si>
  <si>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</si>
  <si>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</si>
  <si>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</si>
  <si>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</si>
  <si>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</si>
  <si>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</si>
  <si>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</si>
  <si>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</si>
  <si>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</si>
  <si>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</si>
  <si>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</si>
  <si>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</si>
  <si>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</si>
  <si>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</si>
  <si>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</si>
  <si>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</si>
  <si>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</si>
  <si>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</si>
  <si>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</si>
  <si>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</si>
  <si>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</si>
  <si>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</si>
  <si>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</si>
  <si>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</si>
  <si>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</si>
  <si>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</si>
  <si>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</si>
  <si>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</si>
  <si>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</si>
  <si>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</si>
  <si>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</si>
  <si>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</si>
  <si>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</si>
  <si>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</si>
  <si>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</si>
  <si>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</si>
  <si>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</si>
  <si>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</si>
  <si>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</si>
  <si>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</si>
  <si>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</si>
  <si>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</si>
  <si>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</si>
  <si>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</si>
  <si>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</si>
  <si>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</si>
  <si>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</si>
  <si>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</si>
  <si>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</si>
  <si>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</si>
  <si>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</si>
  <si>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</si>
  <si>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</si>
  <si>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</si>
  <si>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</si>
  <si>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</si>
  <si>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</si>
  <si>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</si>
  <si>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</si>
  <si>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</si>
  <si>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</si>
  <si>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</si>
  <si>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</si>
  <si>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</si>
  <si>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</si>
  <si>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</si>
  <si>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</si>
  <si>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</si>
  <si>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</si>
  <si>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</si>
  <si>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</si>
  <si>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</si>
  <si>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</si>
  <si>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</si>
  <si>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</si>
  <si>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</si>
  <si>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</si>
  <si>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</si>
  <si>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</si>
  <si>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</si>
  <si>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</si>
  <si>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</si>
  <si>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</si>
  <si>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</si>
  <si>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</si>
  <si>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</si>
  <si>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</si>
  <si>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</si>
  <si>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</si>
  <si>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</si>
  <si>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</si>
  <si>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</si>
  <si>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</si>
  <si>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</si>
  <si>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</si>
  <si>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</si>
  <si>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</si>
  <si>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</si>
  <si>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</si>
  <si>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</si>
  <si>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</si>
  <si>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</si>
  <si>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</si>
  <si>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</si>
  <si>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</si>
  <si>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</si>
  <si>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</si>
  <si>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</si>
  <si>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</si>
  <si>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</si>
  <si>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</si>
  <si>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</si>
  <si>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</si>
  <si>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</si>
  <si>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</si>
  <si>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</si>
  <si>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</si>
  <si>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</si>
  <si>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</si>
  <si>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</si>
  <si>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</si>
  <si>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</si>
  <si>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</si>
  <si>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</si>
  <si>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</si>
  <si>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</si>
  <si>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</si>
  <si>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</si>
  <si>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</si>
  <si>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</si>
  <si>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</si>
  <si>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</si>
  <si>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</si>
  <si>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</si>
  <si>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</si>
  <si>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</si>
  <si>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</si>
  <si>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</si>
  <si>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</si>
  <si>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</si>
  <si>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</si>
  <si>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</si>
  <si>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</si>
  <si>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</si>
  <si>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</si>
  <si>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</si>
  <si>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</si>
  <si>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</si>
  <si>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</si>
  <si>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</si>
  <si>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</si>
  <si>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</si>
  <si>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</si>
  <si>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</si>
  <si>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</si>
  <si>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</si>
  <si>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</si>
  <si>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</si>
  <si>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</si>
  <si>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</si>
  <si>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</si>
  <si>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</si>
  <si>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</si>
  <si>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</si>
  <si>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</si>
  <si>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</si>
  <si>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</si>
  <si>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</si>
  <si>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</si>
  <si>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</si>
  <si>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</si>
  <si>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</si>
  <si>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</si>
  <si>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</si>
  <si>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</si>
  <si>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</si>
  <si>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</si>
  <si>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</si>
  <si>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</si>
  <si>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</si>
  <si>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</si>
  <si>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</si>
  <si>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</si>
  <si>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</si>
  <si>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</si>
  <si>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</si>
  <si>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</si>
  <si>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</si>
  <si>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</si>
  <si>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</si>
  <si>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</si>
  <si>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</si>
  <si>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</si>
  <si>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</si>
  <si>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</si>
  <si>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</si>
  <si>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</si>
  <si>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</si>
  <si>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</si>
  <si>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</si>
  <si>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</si>
  <si>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</si>
  <si>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</si>
  <si>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</si>
  <si>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</si>
  <si>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</si>
  <si>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</si>
  <si>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</si>
  <si>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</si>
  <si>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</si>
  <si>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</si>
  <si>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</si>
  <si>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</si>
  <si>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</si>
  <si>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</si>
  <si>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</si>
  <si>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</si>
  <si>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</si>
  <si>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</si>
  <si>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</si>
  <si>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</si>
  <si>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</si>
  <si>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</si>
  <si>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</si>
  <si>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</si>
  <si>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</si>
  <si>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</si>
  <si>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</si>
  <si>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</si>
  <si>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</si>
  <si>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</si>
  <si>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</si>
  <si>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</si>
  <si>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</si>
  <si>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</si>
  <si>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</si>
  <si>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</si>
  <si>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</si>
  <si>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</si>
  <si>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</si>
  <si>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</si>
  <si>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</si>
  <si>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</si>
  <si>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</si>
  <si>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</si>
  <si>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</si>
  <si>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</si>
  <si>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</si>
  <si>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</si>
  <si>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</si>
  <si>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</si>
  <si>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</si>
  <si>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</si>
  <si>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</si>
  <si>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</si>
  <si>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</si>
  <si>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</si>
  <si>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</si>
  <si>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</si>
  <si>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</si>
  <si>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</si>
  <si>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</si>
  <si>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</si>
  <si>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</si>
  <si>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</si>
  <si>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</si>
  <si>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</si>
  <si>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</si>
  <si>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</si>
  <si>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</si>
  <si>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</si>
  <si>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</si>
  <si>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</si>
  <si>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</si>
  <si>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</si>
  <si>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</si>
  <si>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</si>
  <si>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</si>
  <si>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</si>
  <si>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</si>
  <si>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</si>
  <si>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</si>
  <si>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</si>
  <si>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</si>
  <si>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</si>
  <si>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</si>
  <si>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</si>
  <si>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</si>
  <si>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</si>
  <si>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</si>
  <si>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</si>
  <si>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</si>
  <si>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</si>
  <si>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</si>
  <si>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</si>
  <si>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</si>
  <si>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</si>
  <si>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</si>
  <si>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</si>
  <si>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</si>
  <si>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</si>
  <si>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</si>
  <si>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</si>
  <si>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</si>
  <si>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</si>
  <si>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</si>
  <si>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</si>
  <si>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</si>
  <si>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</si>
  <si>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</si>
  <si>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</si>
  <si>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</si>
  <si>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</si>
  <si>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</si>
  <si>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</si>
  <si>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</si>
  <si>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</si>
  <si>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</si>
  <si>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</si>
  <si>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</si>
  <si>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</si>
  <si>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</si>
  <si>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</si>
  <si>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</si>
  <si>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</si>
  <si>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</si>
  <si>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</si>
  <si>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</si>
  <si>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</si>
  <si>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</si>
  <si>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</si>
  <si>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</si>
  <si>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</si>
  <si>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</si>
  <si>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</si>
  <si>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</si>
  <si>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</si>
  <si>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</si>
  <si>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</si>
  <si>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</si>
  <si>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</si>
  <si>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</si>
  <si>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</si>
  <si>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</si>
  <si>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</si>
  <si>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</si>
  <si>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</si>
  <si>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</si>
  <si>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</si>
  <si>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</si>
  <si>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</si>
  <si>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</si>
  <si>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</si>
  <si>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</si>
  <si>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</si>
  <si>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</si>
  <si>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</si>
  <si>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</si>
  <si>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</si>
  <si>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</si>
  <si>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</si>
  <si>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</si>
  <si>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</si>
  <si>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</si>
  <si>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</si>
  <si>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</si>
  <si>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</si>
  <si>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</si>
  <si>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</si>
  <si>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</si>
  <si>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</si>
  <si>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</si>
  <si>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</si>
  <si>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</si>
  <si>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</si>
  <si>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</si>
  <si>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</si>
  <si>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</si>
  <si>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</si>
  <si>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</si>
  <si>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</si>
  <si>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</si>
  <si>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</si>
  <si>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</si>
  <si>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</si>
  <si>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</si>
  <si>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</si>
  <si>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</si>
  <si>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</si>
  <si>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</si>
  <si>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</si>
  <si>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</si>
  <si>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</si>
  <si>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</si>
  <si>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</si>
  <si>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</si>
  <si>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</si>
  <si>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</si>
  <si>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</si>
  <si>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</si>
  <si>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</si>
  <si>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</si>
  <si>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</si>
  <si>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</si>
  <si>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</si>
  <si>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</si>
  <si>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</si>
  <si>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</si>
  <si>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</si>
  <si>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</si>
  <si>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</si>
  <si>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</si>
  <si>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</si>
  <si>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</si>
  <si>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</si>
  <si>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</si>
  <si>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</si>
  <si>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</si>
  <si>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</si>
  <si>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</si>
  <si>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</si>
  <si>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</si>
  <si>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</si>
  <si>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</si>
  <si>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</si>
  <si>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</si>
  <si>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</si>
  <si>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</si>
  <si>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</si>
  <si>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</si>
  <si>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</si>
  <si>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</si>
  <si>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</si>
  <si>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</si>
  <si>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</si>
  <si>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</si>
  <si>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</si>
  <si>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</si>
  <si>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</si>
  <si>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</si>
  <si>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</si>
  <si>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</si>
  <si>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</si>
  <si>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</si>
  <si>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</si>
  <si>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</si>
  <si>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</si>
  <si>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</si>
  <si>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</si>
  <si>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</si>
  <si>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</si>
  <si>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</si>
  <si>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</si>
  <si>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</si>
  <si>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</si>
  <si>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</si>
  <si>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</si>
  <si>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</si>
  <si>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</si>
  <si>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</si>
  <si>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</si>
  <si>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</si>
  <si>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</si>
  <si>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</si>
  <si>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</si>
  <si>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</si>
  <si>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</si>
  <si>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</si>
  <si>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</si>
  <si>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</si>
  <si>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</si>
  <si>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</si>
  <si>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</si>
  <si>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</si>
  <si>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</si>
  <si>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</si>
  <si>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</si>
  <si>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</si>
  <si>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</si>
  <si>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</si>
  <si>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</si>
  <si>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</si>
  <si>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</si>
  <si>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</si>
  <si>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</si>
  <si>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</si>
  <si>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</si>
  <si>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</si>
  <si>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</si>
  <si>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</si>
  <si>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</si>
  <si>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</si>
  <si>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</si>
  <si>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</si>
  <si>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</si>
  <si>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</si>
  <si>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</si>
  <si>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</si>
  <si>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</si>
  <si>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</si>
  <si>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</si>
  <si>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</si>
  <si>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</si>
  <si>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</si>
  <si>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</si>
  <si>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</si>
  <si>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</si>
  <si>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</si>
  <si>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</si>
  <si>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</si>
  <si>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</si>
  <si>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</si>
  <si>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</si>
  <si>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</si>
  <si>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</si>
  <si>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</si>
  <si>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</si>
  <si>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</si>
  <si>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</si>
  <si>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</si>
  <si>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</si>
  <si>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</si>
  <si>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</si>
  <si>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</si>
  <si>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</si>
  <si>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</si>
  <si>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</si>
  <si>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</si>
  <si>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</si>
  <si>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</si>
  <si>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</si>
  <si>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</si>
  <si>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</si>
  <si>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</si>
  <si>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</si>
  <si>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</si>
  <si>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</si>
  <si>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</si>
  <si>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</si>
  <si>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</si>
  <si>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</si>
  <si>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</si>
  <si>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</si>
  <si>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</si>
  <si>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</si>
  <si>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</si>
  <si>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</si>
  <si>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</si>
  <si>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</si>
  <si>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</si>
  <si>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</si>
  <si>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</si>
  <si>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</si>
  <si>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</si>
  <si>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</si>
  <si>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</si>
  <si>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</si>
  <si>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</si>
  <si>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</si>
  <si>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</si>
  <si>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</si>
  <si>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</si>
  <si>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</si>
  <si>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</si>
  <si>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</si>
  <si>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</si>
  <si>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</si>
  <si>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</si>
  <si>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</si>
  <si>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</si>
  <si>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</si>
  <si>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</si>
  <si>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</si>
  <si>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</si>
  <si>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</si>
  <si>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</si>
  <si>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</si>
  <si>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</si>
  <si>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</si>
  <si>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</si>
  <si>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</si>
  <si>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</si>
  <si>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</si>
  <si>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</si>
  <si>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</si>
  <si>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</si>
  <si>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</si>
  <si>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</si>
  <si>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</si>
  <si>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</si>
  <si>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</si>
  <si>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</si>
  <si>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</si>
  <si>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</si>
  <si>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</si>
  <si>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</si>
  <si>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</si>
  <si>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</si>
  <si>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</si>
  <si>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</si>
  <si>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</si>
  <si>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</si>
  <si>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</si>
  <si>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</si>
  <si>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</si>
  <si>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</si>
  <si>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</si>
  <si>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</si>
  <si>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</si>
  <si>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</si>
  <si>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</si>
  <si>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</si>
  <si>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</si>
  <si>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</si>
  <si>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</si>
  <si>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</si>
  <si>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</si>
  <si>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</si>
  <si>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</si>
  <si>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</si>
  <si>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</si>
  <si>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</si>
  <si>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</si>
  <si>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</si>
  <si>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</si>
  <si>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</si>
  <si>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</si>
  <si>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</si>
  <si>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</si>
  <si>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</si>
  <si>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</si>
  <si>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</si>
  <si>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</si>
  <si>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</si>
  <si>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</si>
  <si>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</si>
  <si>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</si>
  <si>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</si>
  <si>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</si>
  <si>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</si>
  <si>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</si>
  <si>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</si>
  <si>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</si>
  <si>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</si>
  <si>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</si>
  <si>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</si>
  <si>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</si>
  <si>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</si>
  <si>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</si>
  <si>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</si>
  <si>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</si>
  <si>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</si>
  <si>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</si>
  <si>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</si>
  <si>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</si>
  <si>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</si>
  <si>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</si>
  <si>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</si>
  <si>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</si>
  <si>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</si>
  <si>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</si>
  <si>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</si>
  <si>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</si>
  <si>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</si>
  <si>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</si>
  <si>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</si>
  <si>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</si>
  <si>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</si>
  <si>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</si>
  <si>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</si>
  <si>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</si>
  <si>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</si>
  <si>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</si>
  <si>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</si>
  <si>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</si>
  <si>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</si>
  <si>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</si>
  <si>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</si>
  <si>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</si>
  <si>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</si>
  <si>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</si>
  <si>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</si>
  <si>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</si>
  <si>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</si>
  <si>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</si>
  <si>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</si>
  <si>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</si>
  <si>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</si>
  <si>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</si>
  <si>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</si>
  <si>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</si>
  <si>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</si>
  <si>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</si>
  <si>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</si>
  <si>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</si>
  <si>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</si>
  <si>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</si>
  <si>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</si>
  <si>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</si>
  <si>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</si>
  <si>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</si>
  <si>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</si>
  <si>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</si>
  <si>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</si>
  <si>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</si>
  <si>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</si>
  <si>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</si>
  <si>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</si>
  <si>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</si>
  <si>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</si>
  <si>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</si>
  <si>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</si>
  <si>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</si>
  <si>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</si>
  <si>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</si>
  <si>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</si>
  <si>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</si>
  <si>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</si>
  <si>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</si>
  <si>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</si>
  <si>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</si>
  <si>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</si>
  <si>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</si>
  <si>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</si>
  <si>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</si>
  <si>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</si>
  <si>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</si>
  <si>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</si>
  <si>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</si>
  <si>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</si>
  <si>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</si>
  <si>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</si>
  <si>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</si>
  <si>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</si>
  <si>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</si>
  <si>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</si>
  <si>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</si>
  <si>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</si>
  <si>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</si>
  <si>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</si>
  <si>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</si>
  <si>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</si>
  <si>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</si>
  <si>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</si>
  <si>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</si>
  <si>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</si>
  <si>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</si>
  <si>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</si>
  <si>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</si>
  <si>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</si>
  <si>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</si>
  <si>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</si>
  <si>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</si>
  <si>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</si>
  <si>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</si>
  <si>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</si>
  <si>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</si>
  <si>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</si>
  <si>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</si>
  <si>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</si>
  <si>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</si>
  <si>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</si>
  <si>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</si>
  <si>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</si>
  <si>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</si>
  <si>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</si>
  <si>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</si>
  <si>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</si>
  <si>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</si>
  <si>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</si>
  <si>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</si>
  <si>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</si>
  <si>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</si>
  <si>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</si>
  <si>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</si>
  <si>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</si>
  <si>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</si>
  <si>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</si>
  <si>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</si>
  <si>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</si>
  <si>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</si>
  <si>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</si>
  <si>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</si>
  <si>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</si>
  <si>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</si>
  <si>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</si>
  <si>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</si>
  <si>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</si>
  <si>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</si>
  <si>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</si>
  <si>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</si>
  <si>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</si>
  <si>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</si>
  <si>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</si>
  <si>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</si>
  <si>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</si>
  <si>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</si>
  <si>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</si>
  <si>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</si>
  <si>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</si>
  <si>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</si>
  <si>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</si>
  <si>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</si>
  <si>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</si>
  <si>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</si>
  <si>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</si>
  <si>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</si>
  <si>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</si>
  <si>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</si>
  <si>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</si>
  <si>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</si>
  <si>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</si>
  <si>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</si>
  <si>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</si>
  <si>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</si>
  <si>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</si>
  <si>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</si>
  <si>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</si>
  <si>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</si>
  <si>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</si>
  <si>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</si>
  <si>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</si>
  <si>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</si>
  <si>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</si>
  <si>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</si>
  <si>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</si>
  <si>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</si>
  <si>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</si>
  <si>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</si>
  <si>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</si>
  <si>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</si>
  <si>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</si>
  <si>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</si>
  <si>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</si>
  <si>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</si>
  <si>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</si>
  <si>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</si>
  <si>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</si>
  <si>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</si>
  <si>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</si>
  <si>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</si>
  <si>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</si>
  <si>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</si>
  <si>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</si>
  <si>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</si>
  <si>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</si>
  <si>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</si>
  <si>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</si>
  <si>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</si>
  <si>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</si>
  <si>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</si>
  <si>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</si>
  <si>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</si>
  <si>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</si>
  <si>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</si>
  <si>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</si>
  <si>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</si>
  <si>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</si>
  <si>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</si>
  <si>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</si>
  <si>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</si>
  <si>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</si>
  <si>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</si>
  <si>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</si>
  <si>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</si>
  <si>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</si>
  <si>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</si>
  <si>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</si>
  <si>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</si>
  <si>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</si>
  <si>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</si>
  <si>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</si>
  <si>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</si>
  <si>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</si>
  <si>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</si>
  <si>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</si>
  <si>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</si>
  <si>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</si>
  <si>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</si>
  <si>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</si>
  <si>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</si>
  <si>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</si>
  <si>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</si>
  <si>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</si>
  <si>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</si>
  <si>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</si>
  <si>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</si>
  <si>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</si>
  <si>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</si>
  <si>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</si>
  <si>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</si>
  <si>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</si>
  <si>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</si>
  <si>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</si>
  <si>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</si>
  <si>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</si>
  <si>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</si>
  <si>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</si>
  <si>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</si>
  <si>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</si>
  <si>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</si>
  <si>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</si>
  <si>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</si>
  <si>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</si>
  <si>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</si>
  <si>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</si>
  <si>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</si>
  <si>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</si>
  <si>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</si>
  <si>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</si>
  <si>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</si>
  <si>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</si>
  <si>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</si>
  <si>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</si>
  <si>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</si>
  <si>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</si>
  <si>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</si>
  <si>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</si>
  <si>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</si>
  <si>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</si>
  <si>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</si>
  <si>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</si>
  <si>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</si>
  <si>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</si>
  <si>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</si>
  <si>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</si>
  <si>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</si>
  <si>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</si>
  <si>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</si>
  <si>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</si>
  <si>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</si>
  <si>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</si>
  <si>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</si>
  <si>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</si>
  <si>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</si>
  <si>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</si>
  <si>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</si>
  <si>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</si>
  <si>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</si>
  <si>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</si>
  <si>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</si>
  <si>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</si>
  <si>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</si>
  <si>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</si>
  <si>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</si>
  <si>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</si>
  <si>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</si>
  <si>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</si>
  <si>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</si>
  <si>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</si>
  <si>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</si>
  <si>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</si>
  <si>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</si>
  <si>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</si>
  <si>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</si>
  <si>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</si>
  <si>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</si>
  <si>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</si>
  <si>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</si>
  <si>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</si>
  <si>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</si>
  <si>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</si>
  <si>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</si>
  <si>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</si>
  <si>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</si>
  <si>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</si>
  <si>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</si>
  <si>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</si>
  <si>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</si>
  <si>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</si>
  <si>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</si>
  <si>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</si>
  <si>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</si>
  <si>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</si>
  <si>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</si>
  <si>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</si>
  <si>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</si>
  <si>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</si>
  <si>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</si>
  <si>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</si>
  <si>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</si>
  <si>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</si>
  <si>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</si>
  <si>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</si>
  <si>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</si>
  <si>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</si>
  <si>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</si>
  <si>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</si>
  <si>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</si>
  <si>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</si>
  <si>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</si>
  <si>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</si>
  <si>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</si>
  <si>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</si>
  <si>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</si>
  <si>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</si>
  <si>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</si>
  <si>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</si>
  <si>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</si>
  <si>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</si>
  <si>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</si>
  <si>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</si>
  <si>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</si>
  <si>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</si>
  <si>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</si>
  <si>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</si>
  <si>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</si>
  <si>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</si>
  <si>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</si>
  <si>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</si>
  <si>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</si>
  <si>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</si>
  <si>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</si>
  <si>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</si>
  <si>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</si>
  <si>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</si>
  <si>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</si>
  <si>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</si>
  <si>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</si>
  <si>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</si>
  <si>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</si>
  <si>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</si>
  <si>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</si>
  <si>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</si>
  <si>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</si>
  <si>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</si>
  <si>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</si>
  <si>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</si>
  <si>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</si>
  <si>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</si>
  <si>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</si>
  <si>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</si>
  <si>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</si>
  <si>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</si>
  <si>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</si>
  <si>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</si>
  <si>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</si>
  <si>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</si>
  <si>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</si>
  <si>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</si>
  <si>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</si>
  <si>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</si>
  <si>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</si>
  <si>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</si>
  <si>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</si>
  <si>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</si>
  <si>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</si>
  <si>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</si>
  <si>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</si>
  <si>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</si>
  <si>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</si>
  <si>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</si>
  <si>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</si>
  <si>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</si>
  <si>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</si>
  <si>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</si>
  <si>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</si>
  <si>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</si>
  <si>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</si>
  <si>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</si>
  <si>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</si>
  <si>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</si>
  <si>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</si>
  <si>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</si>
  <si>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</si>
  <si>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</si>
  <si>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</si>
  <si>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</si>
  <si>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</si>
  <si>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</si>
  <si>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</si>
  <si>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</si>
  <si>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</si>
  <si>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</si>
  <si>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</si>
  <si>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</si>
  <si>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</si>
  <si>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</si>
  <si>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</si>
  <si>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</si>
  <si>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</si>
  <si>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</si>
  <si>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</si>
  <si>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</si>
  <si>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</si>
  <si>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</si>
  <si>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</si>
  <si>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</si>
  <si>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</si>
  <si>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</si>
  <si>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</si>
  <si>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</si>
  <si>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</si>
  <si>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</si>
  <si>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</si>
  <si>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</si>
  <si>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</si>
  <si>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</si>
  <si>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</si>
  <si>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</si>
  <si>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</si>
  <si>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</si>
  <si>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</si>
  <si>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</si>
  <si>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</si>
  <si>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</si>
  <si>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</si>
  <si>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</si>
  <si>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</si>
  <si>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</si>
  <si>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</si>
  <si>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</si>
  <si>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</si>
  <si>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</si>
  <si>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</si>
  <si>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</si>
  <si>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</si>
  <si>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</si>
  <si>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</si>
  <si>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</si>
  <si>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</si>
  <si>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</si>
  <si>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</si>
  <si>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</si>
  <si>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</si>
  <si>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</si>
  <si>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</si>
  <si>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</si>
  <si>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</si>
  <si>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</si>
  <si>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</si>
  <si>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</si>
  <si>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</si>
  <si>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</si>
  <si>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</si>
  <si>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</si>
  <si>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</si>
  <si>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</si>
  <si>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</si>
  <si>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</si>
  <si>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</si>
  <si>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</si>
  <si>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</si>
  <si>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</si>
  <si>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</si>
  <si>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</si>
  <si>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</si>
  <si>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</si>
  <si>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</si>
  <si>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</si>
  <si>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</si>
  <si>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</si>
  <si>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</si>
  <si>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</si>
  <si>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</si>
  <si>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</si>
  <si>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</si>
  <si>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</si>
  <si>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</si>
  <si>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</si>
  <si>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</si>
  <si>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</si>
  <si>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</si>
  <si>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</si>
  <si>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</si>
  <si>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</si>
  <si>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</si>
  <si>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</si>
  <si>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</si>
  <si>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</si>
  <si>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</si>
  <si>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</si>
  <si>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</si>
  <si>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</si>
  <si>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</si>
  <si>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</si>
  <si>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</si>
  <si>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</si>
  <si>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</si>
  <si>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</si>
  <si>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</si>
  <si>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</si>
  <si>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</si>
  <si>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</si>
  <si>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</si>
  <si>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</si>
  <si>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</si>
  <si>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</si>
  <si>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</si>
  <si>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</si>
  <si>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</si>
  <si>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</si>
  <si>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</si>
  <si>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</si>
  <si>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</si>
  <si>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</si>
  <si>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</si>
  <si>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</si>
  <si>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</si>
  <si>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</si>
  <si>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</si>
  <si>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</si>
  <si>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</si>
  <si>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</si>
  <si>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</si>
  <si>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</si>
  <si>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</si>
  <si>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</si>
  <si>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</si>
  <si>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</si>
  <si>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</si>
  <si>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</si>
  <si>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</si>
  <si>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</si>
  <si>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</si>
  <si>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</si>
  <si>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</si>
  <si>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</si>
  <si>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</si>
  <si>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</si>
  <si>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</si>
  <si>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</si>
  <si>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</si>
  <si>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</si>
  <si>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</si>
  <si>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</si>
  <si>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</si>
  <si>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</si>
  <si>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</si>
  <si>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</si>
  <si>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</si>
  <si>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</si>
  <si>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</si>
  <si>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</si>
  <si>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</si>
  <si>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</si>
  <si>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</si>
  <si>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</si>
  <si>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</si>
  <si>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</si>
  <si>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</si>
  <si>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</si>
  <si>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</si>
  <si>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</si>
  <si>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</si>
  <si>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</si>
  <si>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</si>
  <si>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</si>
  <si>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</si>
  <si>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</si>
  <si>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</si>
  <si>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</si>
  <si>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</si>
  <si>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</si>
  <si>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</si>
  <si>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</si>
  <si>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</si>
  <si>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</si>
  <si>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</si>
  <si>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</si>
  <si>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</si>
  <si>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</si>
  <si>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</si>
  <si>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</si>
  <si>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</si>
  <si>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</si>
  <si>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</si>
  <si>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</si>
  <si>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</si>
  <si>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</si>
  <si>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</si>
  <si>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</si>
  <si>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</si>
  <si>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</si>
  <si>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</si>
  <si>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</si>
  <si>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</si>
  <si>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</si>
  <si>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</si>
  <si>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</si>
  <si>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</si>
  <si>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</si>
  <si>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</si>
  <si>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</si>
  <si>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</si>
  <si>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</si>
  <si>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</si>
  <si>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</si>
  <si>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</si>
  <si>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</si>
  <si>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</si>
  <si>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</si>
  <si>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</si>
  <si>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</si>
  <si>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</si>
  <si>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</si>
  <si>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</si>
  <si>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</si>
  <si>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</si>
  <si>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</si>
  <si>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</si>
  <si>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</si>
  <si>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</si>
  <si>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</si>
  <si>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</si>
  <si>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</si>
  <si>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</si>
  <si>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</si>
  <si>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</si>
  <si>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</si>
  <si>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</si>
  <si>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</si>
  <si>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</si>
  <si>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</si>
  <si>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</si>
  <si>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</si>
  <si>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</si>
  <si>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</si>
  <si>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</si>
  <si>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</si>
  <si>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</si>
  <si>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</si>
  <si>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</si>
  <si>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</si>
  <si>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</si>
  <si>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</si>
  <si>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</si>
  <si>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</si>
  <si>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</si>
  <si>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</si>
  <si>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</si>
  <si>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</si>
  <si>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</si>
  <si>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</si>
  <si>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</si>
  <si>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</si>
  <si>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</si>
  <si>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</si>
  <si>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</si>
  <si>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</si>
  <si>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</si>
  <si>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</si>
  <si>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</si>
  <si>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</si>
  <si>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</si>
  <si>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</si>
  <si>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</si>
  <si>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</si>
  <si>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</si>
  <si>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</si>
  <si>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</si>
  <si>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</si>
  <si>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</si>
  <si>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</si>
  <si>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</si>
  <si>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</si>
  <si>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</si>
  <si>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</si>
  <si>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</si>
  <si>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</si>
  <si>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</si>
  <si>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</si>
  <si>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</si>
  <si>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</si>
  <si>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</si>
  <si>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</si>
  <si>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</si>
  <si>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</si>
  <si>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</si>
  <si>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</si>
  <si>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</si>
  <si>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</si>
  <si>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</si>
  <si>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</si>
  <si>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</si>
  <si>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</si>
  <si>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</si>
  <si>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</si>
  <si>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</si>
  <si>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</si>
  <si>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</si>
  <si>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</si>
  <si>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</si>
  <si>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</si>
  <si>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</si>
  <si>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</si>
  <si>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</si>
  <si>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</si>
  <si>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</si>
  <si>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</si>
  <si>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</si>
  <si>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</si>
  <si>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</si>
  <si>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</si>
  <si>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</si>
  <si>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</si>
  <si>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</si>
  <si>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</si>
  <si>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</si>
  <si>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</si>
  <si>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</si>
  <si>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</si>
  <si>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</si>
  <si>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</si>
  <si>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</si>
  <si>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</si>
  <si>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</si>
  <si>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</si>
  <si>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</si>
  <si>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</si>
  <si>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</si>
  <si>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</si>
  <si>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</si>
  <si>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</si>
  <si>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</si>
  <si>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</si>
  <si>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</si>
  <si>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</si>
  <si>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</si>
  <si>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</si>
  <si>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</si>
  <si>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</si>
  <si>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</si>
  <si>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</si>
  <si>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</si>
  <si>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</si>
  <si>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</si>
  <si>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</si>
  <si>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</si>
  <si>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</si>
  <si>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</si>
  <si>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</si>
  <si>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</si>
  <si>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</si>
  <si>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</si>
  <si>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</si>
  <si>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</si>
  <si>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</si>
  <si>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</si>
  <si>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</si>
  <si>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</si>
  <si>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</si>
  <si>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</si>
  <si>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</si>
  <si>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</si>
  <si>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</si>
  <si>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</si>
  <si>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</si>
  <si>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</si>
  <si>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</si>
  <si>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</si>
  <si>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</si>
  <si>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</si>
  <si>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</si>
  <si>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</si>
  <si>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</si>
  <si>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</si>
  <si>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</si>
  <si>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</si>
  <si>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</si>
  <si>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</si>
  <si>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</si>
  <si>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</si>
  <si>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</si>
  <si>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</si>
  <si>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</si>
  <si>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</si>
  <si>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</si>
  <si>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</si>
  <si>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</si>
  <si>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</si>
  <si>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</si>
  <si>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</si>
  <si>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</si>
  <si>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</si>
  <si>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</si>
  <si>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</si>
  <si>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</si>
  <si>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</si>
  <si>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</si>
  <si>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</si>
  <si>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</si>
  <si>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</si>
  <si>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</si>
  <si>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</si>
  <si>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</si>
  <si>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</si>
  <si>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</si>
  <si>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</si>
  <si>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</si>
  <si>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</si>
  <si>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</si>
  <si>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</si>
  <si>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</si>
  <si>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</si>
  <si>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</si>
  <si>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</si>
  <si>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</si>
  <si>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</si>
  <si>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</si>
  <si>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</si>
  <si>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</si>
  <si>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</si>
  <si>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</si>
  <si>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</si>
  <si>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</si>
  <si>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</si>
  <si>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</si>
  <si>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</si>
  <si>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</si>
  <si>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</si>
  <si>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</si>
  <si>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</si>
  <si>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</si>
  <si>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</si>
  <si>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</si>
  <si>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</si>
  <si>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</si>
  <si>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</si>
  <si>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</si>
  <si>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</si>
  <si>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</si>
  <si>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</si>
  <si>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</si>
  <si>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</si>
  <si>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</si>
  <si>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</si>
  <si>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</si>
  <si>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</si>
  <si>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</si>
  <si>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</si>
  <si>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</si>
  <si>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</si>
  <si>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</si>
  <si>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</si>
  <si>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</si>
  <si>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</si>
  <si>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</si>
  <si>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</si>
  <si>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</si>
  <si>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</si>
  <si>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</si>
  <si>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</si>
  <si>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</si>
  <si>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</si>
  <si>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</si>
  <si>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</si>
  <si>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</si>
  <si>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</si>
  <si>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</si>
  <si>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</si>
  <si>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</si>
  <si>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</si>
  <si>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</si>
  <si>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</si>
  <si>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</si>
  <si>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</si>
  <si>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</si>
  <si>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</si>
  <si>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</si>
  <si>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</si>
  <si>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</si>
  <si>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</si>
  <si>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</si>
  <si>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</si>
  <si>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</si>
  <si>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</si>
  <si>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</si>
  <si>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</si>
  <si>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</si>
  <si>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</si>
  <si>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</si>
  <si>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</si>
  <si>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</si>
  <si>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</si>
  <si>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</si>
  <si>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</si>
  <si>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</si>
  <si>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</si>
  <si>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</si>
  <si>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</si>
  <si>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</si>
  <si>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</si>
  <si>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</si>
  <si>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</si>
  <si>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</si>
  <si>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</si>
  <si>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</si>
  <si>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</si>
  <si>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</si>
  <si>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</si>
  <si>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</si>
  <si>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</si>
  <si>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</si>
  <si>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</si>
  <si>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</si>
  <si>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</si>
  <si>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</si>
  <si>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</si>
  <si>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</si>
  <si>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</si>
  <si>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</si>
  <si>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</si>
  <si>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</si>
  <si>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</si>
  <si>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</si>
  <si>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</si>
  <si>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</si>
  <si>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</si>
  <si>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</si>
  <si>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</si>
  <si>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</si>
  <si>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</si>
  <si>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</si>
  <si>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</si>
  <si>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</si>
  <si>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</si>
  <si>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</si>
  <si>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</si>
  <si>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</si>
  <si>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</si>
  <si>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</si>
  <si>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</si>
  <si>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</si>
  <si>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</si>
  <si>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</si>
  <si>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</si>
  <si>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</si>
  <si>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</si>
  <si>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</si>
  <si>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</si>
  <si>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</si>
  <si>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</si>
  <si>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</si>
  <si>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</si>
  <si>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</si>
  <si>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</si>
  <si>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</si>
  <si>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</si>
  <si>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</si>
  <si>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</si>
  <si>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</si>
  <si>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</si>
  <si>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</si>
  <si>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</si>
  <si>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</si>
  <si>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</si>
  <si>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</si>
  <si>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</si>
  <si>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</si>
  <si>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</si>
  <si>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</si>
  <si>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</si>
  <si>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</si>
  <si>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</si>
  <si>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</si>
  <si>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</si>
  <si>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</si>
  <si>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</si>
  <si>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</si>
  <si>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</si>
  <si>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</si>
  <si>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</si>
  <si>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</si>
  <si>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</si>
  <si>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</si>
  <si>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</si>
  <si>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</si>
  <si>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</si>
  <si>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</si>
  <si>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</si>
  <si>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</si>
  <si>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</si>
  <si>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</si>
  <si>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</si>
  <si>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</si>
  <si>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</si>
  <si>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</si>
  <si>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</si>
  <si>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</si>
  <si>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</si>
  <si>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</si>
  <si>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</si>
  <si>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</si>
  <si>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</si>
  <si>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</si>
  <si>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</si>
  <si>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</si>
  <si>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</si>
  <si>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</si>
  <si>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</si>
  <si>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</si>
  <si>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</si>
  <si>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</si>
  <si>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</si>
  <si>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</si>
  <si>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</si>
  <si>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</si>
  <si>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</si>
  <si>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</si>
  <si>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</si>
  <si>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</si>
  <si>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</si>
  <si>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</si>
  <si>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</si>
  <si>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</si>
  <si>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</si>
  <si>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</si>
  <si>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</si>
  <si>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</si>
  <si>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</si>
  <si>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</si>
  <si>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</si>
  <si>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</si>
  <si>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</si>
  <si>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</si>
  <si>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</si>
  <si>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</si>
  <si>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</si>
  <si>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</si>
  <si>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</si>
  <si>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</si>
  <si>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</si>
  <si>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</si>
  <si>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</si>
  <si>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</si>
  <si>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</si>
  <si>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</si>
  <si>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</si>
  <si>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</si>
  <si>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</si>
  <si>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</si>
  <si>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</si>
  <si>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</si>
  <si>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</si>
  <si>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</si>
  <si>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</si>
  <si>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</si>
  <si>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</si>
  <si>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</si>
  <si>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</si>
  <si>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</si>
  <si>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</si>
  <si>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</si>
  <si>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</si>
  <si>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</si>
  <si>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</si>
  <si>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</si>
  <si>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</si>
  <si>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</si>
  <si>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</si>
  <si>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</si>
  <si>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</si>
  <si>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</si>
  <si>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</si>
  <si>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</si>
  <si>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</si>
  <si>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</si>
  <si>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</si>
  <si>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</si>
  <si>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</si>
  <si>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</si>
  <si>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</si>
  <si>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</si>
  <si>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</si>
  <si>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</si>
  <si>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</si>
  <si>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</si>
  <si>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</si>
  <si>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</si>
  <si>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</si>
  <si>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</si>
  <si>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</si>
  <si>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</si>
  <si>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</si>
  <si>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</si>
  <si>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</si>
  <si>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</si>
  <si>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</si>
  <si>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</si>
  <si>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</si>
  <si>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</si>
  <si>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</si>
  <si>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</si>
  <si>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</si>
  <si>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</si>
  <si>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</si>
  <si>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</si>
  <si>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</si>
  <si>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</si>
  <si>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</si>
  <si>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</si>
  <si>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</si>
  <si>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</si>
  <si>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</si>
  <si>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</si>
  <si>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</si>
  <si>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</si>
  <si>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</si>
  <si>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</si>
  <si>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</si>
  <si>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</si>
  <si>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</si>
  <si>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</si>
  <si>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</si>
  <si>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</si>
  <si>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</si>
  <si>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</si>
  <si>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</si>
  <si>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</si>
  <si>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</si>
  <si>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</si>
  <si>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</si>
  <si>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</si>
  <si>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</si>
  <si>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</si>
  <si>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</si>
  <si>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</si>
  <si>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</si>
  <si>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</si>
  <si>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</si>
  <si>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</si>
  <si>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</si>
  <si>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</si>
  <si>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</si>
  <si>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</si>
  <si>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</si>
  <si>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</si>
  <si>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</si>
  <si>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</si>
  <si>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</si>
  <si>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</si>
  <si>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</si>
  <si>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</si>
  <si>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</si>
  <si>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</si>
  <si>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</si>
  <si>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</si>
  <si>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</si>
  <si>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</si>
  <si>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</si>
  <si>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</si>
  <si>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</si>
  <si>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</si>
  <si>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</si>
  <si>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</si>
  <si>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</si>
  <si>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</si>
  <si>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</si>
  <si>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</si>
  <si>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</si>
  <si>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</si>
  <si>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</si>
  <si>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</si>
  <si>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</si>
  <si>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</si>
  <si>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</si>
  <si>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</si>
  <si>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</si>
  <si>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</si>
  <si>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</si>
  <si>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</si>
  <si>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</si>
  <si>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</si>
  <si>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</si>
  <si>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</si>
  <si>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</si>
  <si>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</si>
  <si>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</si>
  <si>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</si>
  <si>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</si>
  <si>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</si>
  <si>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</si>
  <si>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</si>
  <si>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</si>
  <si>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</si>
  <si>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</si>
  <si>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</si>
  <si>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</si>
  <si>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</si>
  <si>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</si>
  <si>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</si>
  <si>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</si>
  <si>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</si>
  <si>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</si>
  <si>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</si>
  <si>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</si>
  <si>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</si>
  <si>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</si>
  <si>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</si>
  <si>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</si>
  <si>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</si>
  <si>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</si>
  <si>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</si>
  <si>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</si>
  <si>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</si>
  <si>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</si>
  <si>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</si>
  <si>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</si>
  <si>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</si>
  <si>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</si>
  <si>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</si>
  <si>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</si>
  <si>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</si>
  <si>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</si>
  <si>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</si>
  <si>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</si>
  <si>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</si>
  <si>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</si>
  <si>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</si>
  <si>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</si>
  <si>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</si>
  <si>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</si>
  <si>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</si>
  <si>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</si>
  <si>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</si>
  <si>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</si>
  <si>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</si>
  <si>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</si>
  <si>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</si>
  <si>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</si>
  <si>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</si>
  <si>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</si>
  <si>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</si>
  <si>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</si>
  <si>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</si>
  <si>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</si>
  <si>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</si>
  <si>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</si>
  <si>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</si>
  <si>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</si>
  <si>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</si>
  <si>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</si>
  <si>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</si>
  <si>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</si>
  <si>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</si>
  <si>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</si>
  <si>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</si>
  <si>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</si>
  <si>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</si>
  <si>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</si>
  <si>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</si>
  <si>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</si>
  <si>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</si>
  <si>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</si>
  <si>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</si>
  <si>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</si>
  <si>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</si>
  <si>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</si>
  <si>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</si>
  <si>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</si>
  <si>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</si>
  <si>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</si>
  <si>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</si>
  <si>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</si>
  <si>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</si>
  <si>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</si>
  <si>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</si>
  <si>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</si>
  <si>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</si>
  <si>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</si>
  <si>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</si>
  <si>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</si>
  <si>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</si>
  <si>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</si>
  <si>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</si>
  <si>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</si>
  <si>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</si>
  <si>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</si>
  <si>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</si>
  <si>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</si>
  <si>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</si>
  <si>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</si>
  <si>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</si>
  <si>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</si>
  <si>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</si>
  <si>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</si>
  <si>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</si>
  <si>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</si>
  <si>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</si>
  <si>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</si>
  <si>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</si>
  <si>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</si>
  <si>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</si>
  <si>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</si>
  <si>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</si>
  <si>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</si>
  <si>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</si>
  <si>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</si>
  <si>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</si>
  <si>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</si>
  <si>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</si>
  <si>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</si>
  <si>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</si>
  <si>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</si>
  <si>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</si>
  <si>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</si>
  <si>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</si>
  <si>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</si>
  <si>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</si>
  <si>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</si>
  <si>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</si>
  <si>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</si>
  <si>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</si>
  <si>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</si>
  <si>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</si>
  <si>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</si>
  <si>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</si>
  <si>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</si>
  <si>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</si>
  <si>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</si>
  <si>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</si>
  <si>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</si>
  <si>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</si>
  <si>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</si>
  <si>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</si>
  <si>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</si>
  <si>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</si>
  <si>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</si>
  <si>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</si>
  <si>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</si>
  <si>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</si>
  <si>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</si>
  <si>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</si>
  <si>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</si>
  <si>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</si>
  <si>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</si>
  <si>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</si>
  <si>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</si>
  <si>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</si>
  <si>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</si>
  <si>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</si>
  <si>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</si>
  <si>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</si>
  <si>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</si>
  <si>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</si>
  <si>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</si>
  <si>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</si>
  <si>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</si>
  <si>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</si>
  <si>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</si>
  <si>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</si>
  <si>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</si>
  <si>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</si>
  <si>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</si>
  <si>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</si>
  <si>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</si>
  <si>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</si>
  <si>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</si>
  <si>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</si>
  <si>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</si>
  <si>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</si>
  <si>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</si>
  <si>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</si>
  <si>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</si>
  <si>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</si>
  <si>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</si>
  <si>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</si>
  <si>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</si>
  <si>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</si>
  <si>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</si>
  <si>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</si>
  <si>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</si>
  <si>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</si>
  <si>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</si>
  <si>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</si>
  <si>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</si>
  <si>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</si>
  <si>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</si>
  <si>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</si>
  <si>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</si>
  <si>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</si>
  <si>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</si>
  <si>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</si>
  <si>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</si>
  <si>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</si>
  <si>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</si>
  <si>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</si>
  <si>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</si>
  <si>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</si>
  <si>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</si>
  <si>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</si>
  <si>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</si>
  <si>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</si>
  <si>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</si>
  <si>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</si>
  <si>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</si>
  <si>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</si>
  <si>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</si>
  <si>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</si>
  <si>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</si>
  <si>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</si>
  <si>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</si>
  <si>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</si>
  <si>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</si>
  <si>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</si>
  <si>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</si>
  <si>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</si>
  <si>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</si>
  <si>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</si>
  <si>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</si>
  <si>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</si>
  <si>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</si>
  <si>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</si>
  <si>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</si>
  <si>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</si>
  <si>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</si>
  <si>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</si>
  <si>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</si>
  <si>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</si>
  <si>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</si>
  <si>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</si>
  <si>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</si>
  <si>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</si>
  <si>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</si>
  <si>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</si>
  <si>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</si>
  <si>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</si>
  <si>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</si>
  <si>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</si>
  <si>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</si>
  <si>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</si>
  <si>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</si>
  <si>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</si>
  <si>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</si>
  <si>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</si>
  <si>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</si>
  <si>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</si>
  <si>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</si>
  <si>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</si>
  <si>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</si>
  <si>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</si>
  <si>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</si>
  <si>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</si>
  <si>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</si>
  <si>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</si>
  <si>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</si>
  <si>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</si>
  <si>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</si>
  <si>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</si>
  <si>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</si>
  <si>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</si>
  <si>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</si>
  <si>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</si>
  <si>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</si>
  <si>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</si>
  <si>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</si>
  <si>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</si>
  <si>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</si>
  <si>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</si>
  <si>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</si>
  <si>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</si>
  <si>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</si>
  <si>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</si>
  <si>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</si>
  <si>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</si>
  <si>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</si>
  <si>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</si>
  <si>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</si>
  <si>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</si>
  <si>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</si>
  <si>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</si>
  <si>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</si>
  <si>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</si>
  <si>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</si>
  <si>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</si>
  <si>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</si>
  <si>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</si>
  <si>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</si>
  <si>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</si>
  <si>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</si>
  <si>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</si>
  <si>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</si>
  <si>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</si>
  <si>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</si>
  <si>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</si>
  <si>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</si>
  <si>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</si>
  <si>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</si>
  <si>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</si>
  <si>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</si>
  <si>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</si>
  <si>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</si>
  <si>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</si>
  <si>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</si>
  <si>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</si>
  <si>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</si>
  <si>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</si>
  <si>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</si>
  <si>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</si>
  <si>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</si>
  <si>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</si>
  <si>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</si>
  <si>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</si>
  <si>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</si>
  <si>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</si>
  <si>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</si>
  <si>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</si>
  <si>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</si>
  <si>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</si>
  <si>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</si>
  <si>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</si>
  <si>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</si>
  <si>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</si>
  <si>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</si>
  <si>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</si>
  <si>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</si>
  <si>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</si>
  <si>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</si>
  <si>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</si>
  <si>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</si>
  <si>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</si>
  <si>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</si>
  <si>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</si>
  <si>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</si>
  <si>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</si>
  <si>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</si>
  <si>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</si>
  <si>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</si>
  <si>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</si>
  <si>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</si>
  <si>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</si>
  <si>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</si>
  <si>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</si>
  <si>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</si>
  <si>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</si>
  <si>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</si>
  <si>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</si>
  <si>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</si>
  <si>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</si>
  <si>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</si>
  <si>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</si>
  <si>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</si>
  <si>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</si>
  <si>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</si>
  <si>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</si>
  <si>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</si>
  <si>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</si>
  <si>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</si>
  <si>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</si>
  <si>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</si>
  <si>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</si>
  <si>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</si>
  <si>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</si>
  <si>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</si>
  <si>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</si>
  <si>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</si>
  <si>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</si>
  <si>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</si>
  <si>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</si>
  <si>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</si>
  <si>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</si>
  <si>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</si>
  <si>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</si>
  <si>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</si>
  <si>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</si>
  <si>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</si>
  <si>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</si>
  <si>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</si>
  <si>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</si>
  <si>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</si>
  <si>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</si>
  <si>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</si>
  <si>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</si>
  <si>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</si>
  <si>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</si>
  <si>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</si>
  <si>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</si>
  <si>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</si>
  <si>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</si>
  <si>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</si>
  <si>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</si>
  <si>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</si>
  <si>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</si>
  <si>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</si>
  <si>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</si>
  <si>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</si>
  <si>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</si>
  <si>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</si>
  <si>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</si>
  <si>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</si>
  <si>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</si>
  <si>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</si>
  <si>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</si>
  <si>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</si>
  <si>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</si>
  <si>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</si>
  <si>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</si>
  <si>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</si>
  <si>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</si>
  <si>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</si>
  <si>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</si>
  <si>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</si>
  <si>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</si>
  <si>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</si>
  <si>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</si>
  <si>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</si>
  <si>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</si>
  <si>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</si>
  <si>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</si>
  <si>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</si>
  <si>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</si>
  <si>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</si>
  <si>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</si>
  <si>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</si>
  <si>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</si>
  <si>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</si>
  <si>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</si>
  <si>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</si>
  <si>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</si>
  <si>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</si>
  <si>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</si>
  <si>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</si>
  <si>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</si>
  <si>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</si>
  <si>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</si>
  <si>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</si>
  <si>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</si>
  <si>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</si>
  <si>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</si>
  <si>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</si>
  <si>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</si>
  <si>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</si>
  <si>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</si>
  <si>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</si>
  <si>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</si>
  <si>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</si>
  <si>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</si>
  <si>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</si>
  <si>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</si>
  <si>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</si>
  <si>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</si>
  <si>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</si>
  <si>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</si>
  <si>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</si>
  <si>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</si>
  <si>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</si>
  <si>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</si>
  <si>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</si>
  <si>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</si>
  <si>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</si>
  <si>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</si>
  <si>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</si>
  <si>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</si>
  <si>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</si>
  <si>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</si>
  <si>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</si>
  <si>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</si>
  <si>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</si>
  <si>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</si>
  <si>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</si>
  <si>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</si>
  <si>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</si>
  <si>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</si>
  <si>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</si>
  <si>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</si>
  <si>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</si>
  <si>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</si>
  <si>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</si>
  <si>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</si>
  <si>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</si>
  <si>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</si>
  <si>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</si>
  <si>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</si>
  <si>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</si>
  <si>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</si>
  <si>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</si>
  <si>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</si>
  <si>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</si>
  <si>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</si>
  <si>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</si>
  <si>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</si>
  <si>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</si>
  <si>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</si>
  <si>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</si>
  <si>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</si>
  <si>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</si>
  <si>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</si>
  <si>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</si>
  <si>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</si>
  <si>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</si>
  <si>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</si>
  <si>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</si>
  <si>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</si>
  <si>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</si>
  <si>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</si>
  <si>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</si>
  <si>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</si>
  <si>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</si>
  <si>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</si>
  <si>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</si>
  <si>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</si>
  <si>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</si>
  <si>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</si>
  <si>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</si>
  <si>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</si>
  <si>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</si>
  <si>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</si>
  <si>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</si>
  <si>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</si>
  <si>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</si>
  <si>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</si>
  <si>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</si>
  <si>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</si>
  <si>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</si>
  <si>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</si>
  <si>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</si>
  <si>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</si>
  <si>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</si>
  <si>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</si>
  <si>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</si>
  <si>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</si>
  <si>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</si>
  <si>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</si>
  <si>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</si>
  <si>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</si>
  <si>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</si>
  <si>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</si>
  <si>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</si>
  <si>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</si>
  <si>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</si>
  <si>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</si>
  <si>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</si>
  <si>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</si>
  <si>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</si>
  <si>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</si>
  <si>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</si>
  <si>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</si>
  <si>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</si>
  <si>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</si>
  <si>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</si>
  <si>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</si>
  <si>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</si>
  <si>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</si>
  <si>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</si>
  <si>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</si>
  <si>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</si>
  <si>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</si>
  <si>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</si>
  <si>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</si>
  <si>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</si>
  <si>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</si>
  <si>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</si>
  <si>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</si>
  <si>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</si>
  <si>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</si>
  <si>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</si>
  <si>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</si>
  <si>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</si>
  <si>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</si>
  <si>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</si>
  <si>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</si>
  <si>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</si>
  <si>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</si>
  <si>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</si>
  <si>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</si>
  <si>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</si>
  <si>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</si>
  <si>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</si>
  <si>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</si>
  <si>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</si>
  <si>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</si>
  <si>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</si>
  <si>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</si>
  <si>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</si>
  <si>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</si>
  <si>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</si>
  <si>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</si>
  <si>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</si>
  <si>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</si>
  <si>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</si>
  <si>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</si>
  <si>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</si>
  <si>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</si>
  <si>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</si>
  <si>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</si>
  <si>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</si>
  <si>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</si>
  <si>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</si>
  <si>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</si>
  <si>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</si>
  <si>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</si>
  <si>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</si>
  <si>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</si>
  <si>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</si>
  <si>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</si>
  <si>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</si>
  <si>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</si>
  <si>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</si>
  <si>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</si>
  <si>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</si>
  <si>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</si>
  <si>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</si>
  <si>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</si>
  <si>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</si>
  <si>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</si>
  <si>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</si>
  <si>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</si>
  <si>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</si>
  <si>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</si>
  <si>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</si>
  <si>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</si>
  <si>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</si>
  <si>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</si>
  <si>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</si>
  <si>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</si>
  <si>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</si>
  <si>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</si>
  <si>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</si>
  <si>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</si>
  <si>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</si>
  <si>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</si>
  <si>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</si>
  <si>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</si>
  <si>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</si>
  <si>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</si>
  <si>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</si>
  <si>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</si>
  <si>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</si>
  <si>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</si>
  <si>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</si>
  <si>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</si>
  <si>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</si>
  <si>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</si>
  <si>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</si>
  <si>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</si>
  <si>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</si>
  <si>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</si>
  <si>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</si>
  <si>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</si>
  <si>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</si>
  <si>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</si>
  <si>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</si>
  <si>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</si>
  <si>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</si>
  <si>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</si>
  <si>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</si>
  <si>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</si>
  <si>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</si>
  <si>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</si>
  <si>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</si>
  <si>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</si>
  <si>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</si>
  <si>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</si>
  <si>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</si>
  <si>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</si>
  <si>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</si>
  <si>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</si>
  <si>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</si>
  <si>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</si>
  <si>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</si>
  <si>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</si>
  <si>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</si>
  <si>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</si>
  <si>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</si>
  <si>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</si>
  <si>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</si>
  <si>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</si>
  <si>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</si>
  <si>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</si>
  <si>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</si>
  <si>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</si>
  <si>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</si>
  <si>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</si>
  <si>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</si>
  <si>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</si>
  <si>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</si>
  <si>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</si>
  <si>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</si>
  <si>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</si>
  <si>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</si>
  <si>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</si>
  <si>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</si>
  <si>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</si>
  <si>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</si>
  <si>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</si>
  <si>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</si>
  <si>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</si>
  <si>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</si>
  <si>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</si>
  <si>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</si>
  <si>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</si>
  <si>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</si>
  <si>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</si>
  <si>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</si>
  <si>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</si>
  <si>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</si>
  <si>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</si>
  <si>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</si>
  <si>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</si>
  <si>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</si>
  <si>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</si>
  <si>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</si>
  <si>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</si>
  <si>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</si>
  <si>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</si>
  <si>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</si>
  <si>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</si>
  <si>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</si>
  <si>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</si>
  <si>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</si>
  <si>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</si>
  <si>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</si>
  <si>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</si>
  <si>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</si>
  <si>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</si>
  <si>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</si>
  <si>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</si>
  <si>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</si>
  <si>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</si>
  <si>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</si>
  <si>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</si>
  <si>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</si>
  <si>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</si>
  <si>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</si>
  <si>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</si>
  <si>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</si>
  <si>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</si>
  <si>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</si>
  <si>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</si>
  <si>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</si>
  <si>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</si>
  <si>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</si>
  <si>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</si>
  <si>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</si>
  <si>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</si>
  <si>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</si>
  <si>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</si>
  <si>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</si>
  <si>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</si>
  <si>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</si>
  <si>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</si>
  <si>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</si>
  <si>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</si>
  <si>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</si>
  <si>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</si>
  <si>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</si>
  <si>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</si>
  <si>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</si>
  <si>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</si>
  <si>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</si>
  <si>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</si>
  <si>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</si>
  <si>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</si>
  <si>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</si>
  <si>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</si>
  <si>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</si>
  <si>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</si>
  <si>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</si>
  <si>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</si>
  <si>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</si>
  <si>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</si>
  <si>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</si>
  <si>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</si>
  <si>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</si>
  <si>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</si>
  <si>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</si>
  <si>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</si>
  <si>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</si>
  <si>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</si>
  <si>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</si>
  <si>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</si>
  <si>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</si>
  <si>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</si>
  <si>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</si>
  <si>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</si>
  <si>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</si>
  <si>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</si>
  <si>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</si>
  <si>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</si>
  <si>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</si>
  <si>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</si>
  <si>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</si>
  <si>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</si>
  <si>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</si>
  <si>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</si>
  <si>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</si>
  <si>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</si>
  <si>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</si>
  <si>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</si>
  <si>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</si>
  <si>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</si>
  <si>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</si>
  <si>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</si>
  <si>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</si>
  <si>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</si>
  <si>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</si>
  <si>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</si>
  <si>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</si>
  <si>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</si>
  <si>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</si>
  <si>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</si>
  <si>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</si>
  <si>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</si>
  <si>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</si>
  <si>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</si>
  <si>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</si>
  <si>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</si>
  <si>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</si>
  <si>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</si>
  <si>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</si>
  <si>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</si>
  <si>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</si>
  <si>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</si>
  <si>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</si>
  <si>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</si>
  <si>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</si>
  <si>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</si>
  <si>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</si>
  <si>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</si>
  <si>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</si>
  <si>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</si>
  <si>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</si>
  <si>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</si>
  <si>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</si>
  <si>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</si>
  <si>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</si>
  <si>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</si>
  <si>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</si>
  <si>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</si>
  <si>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</si>
  <si>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</si>
  <si>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</si>
  <si>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</si>
  <si>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</si>
  <si>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</si>
  <si>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</si>
  <si>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</si>
  <si>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</si>
  <si>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</si>
  <si>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</si>
  <si>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</si>
  <si>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</si>
  <si>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</si>
  <si>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</si>
  <si>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</si>
  <si>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</si>
  <si>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</si>
  <si>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</si>
  <si>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</si>
  <si>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</si>
  <si>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</si>
  <si>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</si>
  <si>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</si>
  <si>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</si>
  <si>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</si>
  <si>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</si>
  <si>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</si>
  <si>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</si>
  <si>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</si>
  <si>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</si>
  <si>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</si>
  <si>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</si>
  <si>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</si>
  <si>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</si>
  <si>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</si>
  <si>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</si>
  <si>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</si>
  <si>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</si>
  <si>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</si>
  <si>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</si>
  <si>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</si>
  <si>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</si>
  <si>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</si>
  <si>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</si>
  <si>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</si>
  <si>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</si>
  <si>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</si>
  <si>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</si>
  <si>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</si>
  <si>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</si>
  <si>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</si>
  <si>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</si>
  <si>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</si>
  <si>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</si>
  <si>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</si>
  <si>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</si>
  <si>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</si>
  <si>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</si>
  <si>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</si>
  <si>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</si>
  <si>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</si>
  <si>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</si>
  <si>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</si>
  <si>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</si>
  <si>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</si>
  <si>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</si>
  <si>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</si>
  <si>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</si>
  <si>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</si>
  <si>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</si>
  <si>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</si>
  <si>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</si>
  <si>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</si>
  <si>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</si>
  <si>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</si>
  <si>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</si>
  <si>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</si>
  <si>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</si>
  <si>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</si>
  <si>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</si>
  <si>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</si>
  <si>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</si>
  <si>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</si>
  <si>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</si>
  <si>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</si>
  <si>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</si>
  <si>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</si>
  <si>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</si>
  <si>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</si>
  <si>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</si>
  <si>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</si>
  <si>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</si>
  <si>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</si>
  <si>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</si>
  <si>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</si>
  <si>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</si>
  <si>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</si>
  <si>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</si>
  <si>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</si>
  <si>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</si>
  <si>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</si>
  <si>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</si>
  <si>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</si>
  <si>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</si>
  <si>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</si>
  <si>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</si>
  <si>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</si>
  <si>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</si>
  <si>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</si>
  <si>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</si>
  <si>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</si>
  <si>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</si>
  <si>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</si>
  <si>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</si>
  <si>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</si>
  <si>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</si>
  <si>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</si>
  <si>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</si>
  <si>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</si>
  <si>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</si>
  <si>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</si>
  <si>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</si>
  <si>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</si>
  <si>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</si>
  <si>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</si>
  <si>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</si>
  <si>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</si>
  <si>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</si>
  <si>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</si>
  <si>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</si>
  <si>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</si>
  <si>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</si>
  <si>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</si>
  <si>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</si>
  <si>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</si>
  <si>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</si>
  <si>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</si>
  <si>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</si>
  <si>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</si>
  <si>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</si>
  <si>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</si>
  <si>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</si>
  <si>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</si>
  <si>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</si>
  <si>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</si>
  <si>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</si>
  <si>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</si>
  <si>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</si>
  <si>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</si>
  <si>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</si>
  <si>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</si>
  <si>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</si>
  <si>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</si>
  <si>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</si>
  <si>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</si>
  <si>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</si>
  <si>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</si>
  <si>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</si>
  <si>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</si>
  <si>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</si>
  <si>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</si>
  <si>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</si>
  <si>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</si>
  <si>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</si>
  <si>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</si>
  <si>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</si>
  <si>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</si>
  <si>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</si>
  <si>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</si>
  <si>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</si>
  <si>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</si>
  <si>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</si>
  <si>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</si>
  <si>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</si>
  <si>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</si>
  <si>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</si>
  <si>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</si>
  <si>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</si>
  <si>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</si>
  <si>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</si>
  <si>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</si>
  <si>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</si>
  <si>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</si>
  <si>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</si>
  <si>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</si>
  <si>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</si>
  <si>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</si>
  <si>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</si>
  <si>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</si>
  <si>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</si>
  <si>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</si>
  <si>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</si>
  <si>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</si>
  <si>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</si>
  <si>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</si>
  <si>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</si>
  <si>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</si>
  <si>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</si>
  <si>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</si>
  <si>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</si>
  <si>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</si>
  <si>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</si>
  <si>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</si>
  <si>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</si>
  <si>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</si>
  <si>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</si>
  <si>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</si>
  <si>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</si>
  <si>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</si>
  <si>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</si>
  <si>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</si>
  <si>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</si>
  <si>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</si>
  <si>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</si>
  <si>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</si>
  <si>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</si>
  <si>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</si>
  <si>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</si>
  <si>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</si>
  <si>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</si>
  <si>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</si>
  <si>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</si>
  <si>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</si>
  <si>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</si>
  <si>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</si>
  <si>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</si>
  <si>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</si>
  <si>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</si>
  <si>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</si>
  <si>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</si>
  <si>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</si>
  <si>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</si>
  <si>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</si>
  <si>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</si>
  <si>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</si>
  <si>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</si>
  <si>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</si>
  <si>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</si>
  <si>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</si>
  <si>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</si>
  <si>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</si>
  <si>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</si>
  <si>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</si>
  <si>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</si>
  <si>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</si>
  <si>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</si>
  <si>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</si>
  <si>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</si>
  <si>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</si>
  <si>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</si>
  <si>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</si>
  <si>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</si>
  <si>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</si>
  <si>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</si>
  <si>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</si>
  <si>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</si>
  <si>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</si>
  <si>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</si>
  <si>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</si>
  <si>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</si>
  <si>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</si>
  <si>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</si>
  <si>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</si>
  <si>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</si>
  <si>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</si>
  <si>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</si>
  <si>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</si>
  <si>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</si>
  <si>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</si>
  <si>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</si>
  <si>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</si>
  <si>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</si>
  <si>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</si>
  <si>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</si>
  <si>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</si>
  <si>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</si>
  <si>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</si>
  <si>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</si>
  <si>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</si>
  <si>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</si>
  <si>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</si>
  <si>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</si>
  <si>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</si>
  <si>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</si>
  <si>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</si>
  <si>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</si>
  <si>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</si>
  <si>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</si>
  <si>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</si>
  <si>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</si>
  <si>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</si>
  <si>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</si>
  <si>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</si>
  <si>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</si>
  <si>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</si>
  <si>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</si>
  <si>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</si>
  <si>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</si>
  <si>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</si>
  <si>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</si>
  <si>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</si>
  <si>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</si>
  <si>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</si>
  <si>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</si>
  <si>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</si>
  <si>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</si>
  <si>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</si>
  <si>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</si>
  <si>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</si>
  <si>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</si>
  <si>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</si>
  <si>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</si>
  <si>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</si>
  <si>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</si>
  <si>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</si>
  <si>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</si>
  <si>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</si>
  <si>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</si>
  <si>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</si>
  <si>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</si>
  <si>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</si>
  <si>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</si>
  <si>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</si>
  <si>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</si>
  <si>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</si>
  <si>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</si>
  <si>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</si>
  <si>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</si>
  <si>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</si>
  <si>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</si>
  <si>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</si>
  <si>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</si>
  <si>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</si>
  <si>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</si>
  <si>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</si>
  <si>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</si>
  <si>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</si>
  <si>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</si>
  <si>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</si>
  <si>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</si>
  <si>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</si>
  <si>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</si>
  <si>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</si>
  <si>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</si>
  <si>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</si>
  <si>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</si>
  <si>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</si>
  <si>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</si>
  <si>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</si>
  <si>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</si>
  <si>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</si>
  <si>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</si>
  <si>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</si>
  <si>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</si>
  <si>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</si>
  <si>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</si>
  <si>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</si>
  <si>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</si>
  <si>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</si>
  <si>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</si>
  <si>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</si>
  <si>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</si>
  <si>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</si>
  <si>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</si>
  <si>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</si>
  <si>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</si>
  <si>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</si>
  <si>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</si>
  <si>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</si>
  <si>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</si>
  <si>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</si>
  <si>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</si>
  <si>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</si>
  <si>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</si>
  <si>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</si>
  <si>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</si>
  <si>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</si>
  <si>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</si>
  <si>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</si>
  <si>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</si>
  <si>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</si>
  <si>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</si>
  <si>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</si>
  <si>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</si>
  <si>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</si>
  <si>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</si>
  <si>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</si>
  <si>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</si>
  <si>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</si>
  <si>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</si>
  <si>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</si>
  <si>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</si>
  <si>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</si>
  <si>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</si>
  <si>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</si>
  <si>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</si>
  <si>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</si>
  <si>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</si>
  <si>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</si>
  <si>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</si>
  <si>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</si>
  <si>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</si>
  <si>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</si>
  <si>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</si>
  <si>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</si>
  <si>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</si>
  <si>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</si>
  <si>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</si>
  <si>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</si>
  <si>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</si>
  <si>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</si>
  <si>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</si>
  <si>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</si>
  <si>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</si>
  <si>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</si>
  <si>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</si>
  <si>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</si>
  <si>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</si>
  <si>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</si>
  <si>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</si>
  <si>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</si>
  <si>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</si>
  <si>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</si>
  <si>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</si>
  <si>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</si>
  <si>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</si>
  <si>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</si>
  <si>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</si>
  <si>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</si>
  <si>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</si>
  <si>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</si>
  <si>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</si>
  <si>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</si>
  <si>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</si>
  <si>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</si>
  <si>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</si>
  <si>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</si>
  <si>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</si>
  <si>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</si>
  <si>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</si>
  <si>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</si>
  <si>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</si>
  <si>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</si>
  <si>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</si>
  <si>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</si>
  <si>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</si>
  <si>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</si>
  <si>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</si>
  <si>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</si>
  <si>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</si>
  <si>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</si>
  <si>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</si>
  <si>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</si>
  <si>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</si>
  <si>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</si>
  <si>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</si>
  <si>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</si>
  <si>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</si>
  <si>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</si>
  <si>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</si>
  <si>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</si>
  <si>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</si>
  <si>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</si>
  <si>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</si>
  <si>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</si>
  <si>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</si>
  <si>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</si>
  <si>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</si>
  <si>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</si>
  <si>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</si>
  <si>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</si>
  <si>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</si>
  <si>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</si>
  <si>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</si>
  <si>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</si>
  <si>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</si>
  <si>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</si>
  <si>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</si>
  <si>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</si>
  <si>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</si>
  <si>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</si>
  <si>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</si>
  <si>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</si>
  <si>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</si>
  <si>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</si>
  <si>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</si>
  <si>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</si>
  <si>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</si>
  <si>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</si>
  <si>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</si>
  <si>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</si>
  <si>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</si>
  <si>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</si>
  <si>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</si>
  <si>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</si>
  <si>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</si>
  <si>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</si>
  <si>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</si>
  <si>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</si>
  <si>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</si>
  <si>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</si>
  <si>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</si>
  <si>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</si>
  <si>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</si>
  <si>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</si>
  <si>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</si>
  <si>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</si>
  <si>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</si>
  <si>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</si>
  <si>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</si>
  <si>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</si>
  <si>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</si>
  <si>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</si>
  <si>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</si>
  <si>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</si>
  <si>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</si>
  <si>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</si>
  <si>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</si>
  <si>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</si>
  <si>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</si>
  <si>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</si>
  <si>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</si>
  <si>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</si>
  <si>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</si>
  <si>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</si>
  <si>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</si>
  <si>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</si>
  <si>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</si>
  <si>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</si>
  <si>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</si>
  <si>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</si>
  <si>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</si>
  <si>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</si>
  <si>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</si>
  <si>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</si>
  <si>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</si>
  <si>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</si>
  <si>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</si>
  <si>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</si>
  <si>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</si>
  <si>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</si>
  <si>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</si>
  <si>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</si>
  <si>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</si>
  <si>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</si>
  <si>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</si>
  <si>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</si>
  <si>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</si>
  <si>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</si>
  <si>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</si>
  <si>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</si>
  <si>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</si>
  <si>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</si>
  <si>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</si>
  <si>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</si>
  <si>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</si>
  <si>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</si>
  <si>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</si>
  <si>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</si>
  <si>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</si>
  <si>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</si>
  <si>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</si>
  <si>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</si>
  <si>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</si>
  <si>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</si>
  <si>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</si>
  <si>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</si>
  <si>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</si>
  <si>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</si>
  <si>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</si>
  <si>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</si>
  <si>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</si>
  <si>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</si>
  <si>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</si>
  <si>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</si>
  <si>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</si>
  <si>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</si>
  <si>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</si>
  <si>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</si>
  <si>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</si>
  <si>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</si>
  <si>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</si>
  <si>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</si>
  <si>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</si>
  <si>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</si>
  <si>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</si>
  <si>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</si>
  <si>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</si>
  <si>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</si>
  <si>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</si>
  <si>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</si>
  <si>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</si>
  <si>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</si>
  <si>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</si>
  <si>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</si>
  <si>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</si>
  <si>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</si>
  <si>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</si>
  <si>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</si>
  <si>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</si>
  <si>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</si>
  <si>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</si>
  <si>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</si>
  <si>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</si>
  <si>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</si>
  <si>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</si>
  <si>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</si>
  <si>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</si>
  <si>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</si>
  <si>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</si>
  <si>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</si>
  <si>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</si>
  <si>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</si>
  <si>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</si>
  <si>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</si>
  <si>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</si>
  <si>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</si>
  <si>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</si>
  <si>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</si>
  <si>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</si>
  <si>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</si>
  <si>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</si>
  <si>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</si>
  <si>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</si>
  <si>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</si>
  <si>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</si>
  <si>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</si>
  <si>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</si>
  <si>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</si>
  <si>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</si>
  <si>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</si>
  <si>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</si>
  <si>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</si>
  <si>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</si>
  <si>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</si>
  <si>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</si>
  <si>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</si>
  <si>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</si>
  <si>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</si>
  <si>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</si>
  <si>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</si>
  <si>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</si>
  <si>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</si>
  <si>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</si>
  <si>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</si>
  <si>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</si>
  <si>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</si>
  <si>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</si>
  <si>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</si>
  <si>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</si>
  <si>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</si>
  <si>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</si>
  <si>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</si>
  <si>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</si>
  <si>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</si>
  <si>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</si>
  <si>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</si>
  <si>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</si>
  <si>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</si>
  <si>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</si>
  <si>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</si>
  <si>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</si>
  <si>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</si>
  <si>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</si>
  <si>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</si>
  <si>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</si>
  <si>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</si>
  <si>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</si>
  <si>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</si>
  <si>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</si>
  <si>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</si>
  <si>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</si>
  <si>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</si>
  <si>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</si>
  <si>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</si>
  <si>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</si>
  <si>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</si>
  <si>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</si>
  <si>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</si>
  <si>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</si>
  <si>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</si>
  <si>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</si>
  <si>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</si>
  <si>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</si>
  <si>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</si>
  <si>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</si>
  <si>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</si>
  <si>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</si>
  <si>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</si>
  <si>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</si>
  <si>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</si>
  <si>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</si>
  <si>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</si>
  <si>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</si>
  <si>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</si>
  <si>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</si>
  <si>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</si>
  <si>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</si>
  <si>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</si>
  <si>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</si>
  <si>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</si>
  <si>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</si>
  <si>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</si>
  <si>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</si>
  <si>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</si>
  <si>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</si>
  <si>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</si>
  <si>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</si>
  <si>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</si>
  <si>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</si>
  <si>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</si>
  <si>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</si>
  <si>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</si>
  <si>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</si>
  <si>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</si>
  <si>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</si>
  <si>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</si>
  <si>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</si>
  <si>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</si>
  <si>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</si>
  <si>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</si>
  <si>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</si>
  <si>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</si>
  <si>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</si>
  <si>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</si>
  <si>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</si>
  <si>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</si>
  <si>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</si>
  <si>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</si>
  <si>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</si>
  <si>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</si>
  <si>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</si>
  <si>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</si>
  <si>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</si>
  <si>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</si>
  <si>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</si>
  <si>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</si>
  <si>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</si>
  <si>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</si>
  <si>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</si>
  <si>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</si>
  <si>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</si>
  <si>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</si>
  <si>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</si>
  <si>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</si>
  <si>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</si>
  <si>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</si>
  <si>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</si>
  <si>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</si>
  <si>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</si>
  <si>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</si>
  <si>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</si>
  <si>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</si>
  <si>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</si>
  <si>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</si>
  <si>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</si>
  <si>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</si>
  <si>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</si>
  <si>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</si>
  <si>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</si>
  <si>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</si>
  <si>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</si>
  <si>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</si>
  <si>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</si>
  <si>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</si>
  <si>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</si>
  <si>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</si>
  <si>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</si>
  <si>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</si>
  <si>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</si>
  <si>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</si>
  <si>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</si>
  <si>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</si>
  <si>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</si>
  <si>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</si>
  <si>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</si>
  <si>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</si>
  <si>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</si>
  <si>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</si>
  <si>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</si>
  <si>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</si>
  <si>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</si>
  <si>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</si>
  <si>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</si>
  <si>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</si>
  <si>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</si>
  <si>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</si>
  <si>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</si>
  <si>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</si>
  <si>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</si>
  <si>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</si>
  <si>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</si>
  <si>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</si>
  <si>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</si>
  <si>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</si>
  <si>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</si>
  <si>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</si>
  <si>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</si>
  <si>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</si>
  <si>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</si>
  <si>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</si>
  <si>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</si>
  <si>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</si>
  <si>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</si>
  <si>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</si>
  <si>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</si>
  <si>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</si>
  <si>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</si>
  <si>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</si>
  <si>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</si>
  <si>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</si>
  <si>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</si>
  <si>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</si>
  <si>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</si>
  <si>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</si>
  <si>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</si>
  <si>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</si>
  <si>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</si>
  <si>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</si>
  <si>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</si>
  <si>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</si>
  <si>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</si>
  <si>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</si>
  <si>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</si>
  <si>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</si>
  <si>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</si>
  <si>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</si>
  <si>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</si>
  <si>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</si>
  <si>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</si>
  <si>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</si>
  <si>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</si>
  <si>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</si>
  <si>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</si>
  <si>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</si>
  <si>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</si>
  <si>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</si>
  <si>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</si>
  <si>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</si>
  <si>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</si>
  <si>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</si>
  <si>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</si>
  <si>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</si>
  <si>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</si>
  <si>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</si>
  <si>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</si>
  <si>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</si>
  <si>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</si>
  <si>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</si>
  <si>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</si>
  <si>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</si>
  <si>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</si>
  <si>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</si>
  <si>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</si>
  <si>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</si>
  <si>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</si>
  <si>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</si>
  <si>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</si>
  <si>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</si>
  <si>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</si>
  <si>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</si>
  <si>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</si>
  <si>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</si>
  <si>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</si>
  <si>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</si>
  <si>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</si>
  <si>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</si>
  <si>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</si>
  <si>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</si>
  <si>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</si>
  <si>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</si>
  <si>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</si>
  <si>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</si>
  <si>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</si>
  <si>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</si>
  <si>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</si>
  <si>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</si>
  <si>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</si>
  <si>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</si>
  <si>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</si>
  <si>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</si>
  <si>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</si>
  <si>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</si>
  <si>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</si>
  <si>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</si>
  <si>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</si>
  <si>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</si>
  <si>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</si>
  <si>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</si>
  <si>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</si>
  <si>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</si>
  <si>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</si>
  <si>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</si>
  <si>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</si>
  <si>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</si>
  <si>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</si>
  <si>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</si>
  <si>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</si>
  <si>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</si>
  <si>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</si>
  <si>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</si>
  <si>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</si>
  <si>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</si>
  <si>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</si>
  <si>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</si>
  <si>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</si>
  <si>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</si>
  <si>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</si>
  <si>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</si>
  <si>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</si>
  <si>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</si>
  <si>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</si>
  <si>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</si>
  <si>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</si>
  <si>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</si>
  <si>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</si>
  <si>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</si>
  <si>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</si>
  <si>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</si>
  <si>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</si>
  <si>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</si>
  <si>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</si>
  <si>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</si>
  <si>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</si>
  <si>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</si>
  <si>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</si>
  <si>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</si>
  <si>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</si>
  <si>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</si>
  <si>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</si>
  <si>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</si>
  <si>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</si>
  <si>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</si>
  <si>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</si>
  <si>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</si>
  <si>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</si>
  <si>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</si>
  <si>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</si>
  <si>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</si>
  <si>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</si>
  <si>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</si>
  <si>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</si>
  <si>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</si>
  <si>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</si>
  <si>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</si>
  <si>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</si>
  <si>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</si>
  <si>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</si>
  <si>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</si>
  <si>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</si>
  <si>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</si>
  <si>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</si>
  <si>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</si>
  <si>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</si>
  <si>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</si>
  <si>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</si>
  <si>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</si>
  <si>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</si>
  <si>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</si>
  <si>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</si>
  <si>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</si>
  <si>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</si>
  <si>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</si>
  <si>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</si>
  <si>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</si>
  <si>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</si>
  <si>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</si>
  <si>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</si>
  <si>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</si>
  <si>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</si>
  <si>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</si>
  <si>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</si>
  <si>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</si>
  <si>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</si>
  <si>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</si>
  <si>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</si>
  <si>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</si>
  <si>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</si>
  <si>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</si>
  <si>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</si>
  <si>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</si>
  <si>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</si>
  <si>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</si>
  <si>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</si>
  <si>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</si>
  <si>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</si>
  <si>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</si>
  <si>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</si>
  <si>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</si>
  <si>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</si>
  <si>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</si>
  <si>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</si>
  <si>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</si>
  <si>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</si>
  <si>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</si>
  <si>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</si>
  <si>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</si>
  <si>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</si>
  <si>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</si>
  <si>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</si>
  <si>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</si>
  <si>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</si>
  <si>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</si>
  <si>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</si>
  <si>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</si>
  <si>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</si>
  <si>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</si>
  <si>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</si>
  <si>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</si>
  <si>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</si>
  <si>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</si>
  <si>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</si>
  <si>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</si>
  <si>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</si>
  <si>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</si>
  <si>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</si>
  <si>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</si>
  <si>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</si>
  <si>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</si>
  <si>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</si>
  <si>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</si>
  <si>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</si>
  <si>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</si>
  <si>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</si>
  <si>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</si>
  <si>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</si>
  <si>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</si>
  <si>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</si>
  <si>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</si>
  <si>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</si>
  <si>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</si>
  <si>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</si>
  <si>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</si>
  <si>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</si>
  <si>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</si>
  <si>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</si>
  <si>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</si>
  <si>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</si>
  <si>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</si>
  <si>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</si>
  <si>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</si>
  <si>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</si>
  <si>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</si>
  <si>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</si>
  <si>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</si>
  <si>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</si>
  <si>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</si>
  <si>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</si>
  <si>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</si>
  <si>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</si>
  <si>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</si>
  <si>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</si>
  <si>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</si>
  <si>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</si>
  <si>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</si>
  <si>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</si>
  <si>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</si>
  <si>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</si>
  <si>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</si>
  <si>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</si>
  <si>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</si>
  <si>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</si>
  <si>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</si>
  <si>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</si>
  <si>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</si>
  <si>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</si>
  <si>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</si>
  <si>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</si>
  <si>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</si>
  <si>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</si>
  <si>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</si>
  <si>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</si>
  <si>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</si>
  <si>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</si>
  <si>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</si>
  <si>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</si>
  <si>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</si>
  <si>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</si>
  <si>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</si>
  <si>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</si>
  <si>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</si>
  <si>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</si>
  <si>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</si>
  <si>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</si>
  <si>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</si>
  <si>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</si>
  <si>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</si>
  <si>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</si>
  <si>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</si>
  <si>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</si>
  <si>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</si>
  <si>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</si>
  <si>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</si>
  <si>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</si>
  <si>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</si>
  <si>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</si>
  <si>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</si>
  <si>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</si>
  <si>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</si>
  <si>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</si>
  <si>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</si>
  <si>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</si>
  <si>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</si>
  <si>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</si>
  <si>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</si>
  <si>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</si>
  <si>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</si>
  <si>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</si>
  <si>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</si>
  <si>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</si>
  <si>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</si>
  <si>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</si>
  <si>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</si>
  <si>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</si>
  <si>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</si>
  <si>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</si>
  <si>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</si>
  <si>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</si>
  <si>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</si>
  <si>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</si>
  <si>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</si>
  <si>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</si>
  <si>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</si>
  <si>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</si>
  <si>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</si>
  <si>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</si>
  <si>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</si>
  <si>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</si>
  <si>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</si>
  <si>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</si>
  <si>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</si>
  <si>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</si>
  <si>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</si>
  <si>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</si>
  <si>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</si>
  <si>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</si>
  <si>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</si>
  <si>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</si>
  <si>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</si>
  <si>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</si>
  <si>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</si>
  <si>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</si>
  <si>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</si>
  <si>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</si>
  <si>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</si>
  <si>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</si>
  <si>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</si>
  <si>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</si>
  <si>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</si>
  <si>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</si>
  <si>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</si>
  <si>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</si>
  <si>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</si>
  <si>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</si>
  <si>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</si>
  <si>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</si>
  <si>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</si>
  <si>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</si>
  <si>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</si>
  <si>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</si>
  <si>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</si>
  <si>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</si>
  <si>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</si>
  <si>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</si>
  <si>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</si>
  <si>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</si>
  <si>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</si>
  <si>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</si>
  <si>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</si>
  <si>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</si>
  <si>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</si>
  <si>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</si>
  <si>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</si>
  <si>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</si>
  <si>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</si>
  <si>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</si>
  <si>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</si>
  <si>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</si>
  <si>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</si>
  <si>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</si>
  <si>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</si>
  <si>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</si>
  <si>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</si>
  <si>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</si>
  <si>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</si>
  <si>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</si>
  <si>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</si>
  <si>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</si>
  <si>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</si>
  <si>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</si>
  <si>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</si>
  <si>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</si>
  <si>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</si>
  <si>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</si>
  <si>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</si>
  <si>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</si>
  <si>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PCM-20251117-00001665</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</si>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</sst>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315.79003287036903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45978.738458796295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45978.738458796295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45978.738458796295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45978.738458796295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45978.738458796295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45978.738458796295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45978.738458796295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45978.738458796295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45978.738458796295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45978.738458796295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45978.738458796295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45978.738458796295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45978.738458796295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45978.738458796295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45978.738458796295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45978.738458796295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45978.738458796295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45978.738458796295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45978.738458796295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45978.738458796295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45978.738458796295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45978.738458796295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45978.738458796295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45978.738458796295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45978.738458796295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45978.738458796295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45978.738458796295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45978.738458796295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45978.738458796295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45978.738458796295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45978.738458796295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45978.738458796295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45978.738458796295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45978.738458796295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45978.738458796295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45978.738458796295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45978.738458796295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45978.738458796295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45978.738458796295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45978.738458796295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45978.738458796295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45978.738458796295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45978.738458796295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45978.738458796295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45978.738458796295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45978.738458796295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45978.738458796295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45978.738458796295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45978.738458796295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45978.738458796295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45978.738458796295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45978.738458796295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45978.738458796295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45978.738458796295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45978.738458796295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45978.738458796295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45978.738458796295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45978.738458796295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45978.738458796295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45978.738458796295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45978.738458796295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45978.738458796295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45978.738458796295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45978.738458796295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45978.738458796295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45978.738458796295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45978.738458796295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45978.738458796295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45978.738458796295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45978.738458796295</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197FC0C-1FE3-448B-AA6E-B72847EA23B8}"/>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153.7386208333337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2.3021162037039176</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0.11542638888931833</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45978.738458796295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45978.738458796295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45978.738458796295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45978.738458796295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45978.738458796295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45978.738458796295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45978.738458796295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45978.738458796295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45978.738458796295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45978.738458796295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45978.738458796295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45978.738458796295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45978.738458796295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45978.738458796295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45978.738458796295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45978.738458796295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45978.738458796295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45978.738458796295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45978.738458796295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45978.738458796295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45978.738458796295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45978.738458796295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45978.738458796295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45978.738458796295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45978.738458796295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45978.738458796295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45978.738458796295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45978.738458796295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45978.738458796295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45978.738458796295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45978.738458796295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45978.738458796295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45978.738458796295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45978.738458796295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45978.738458796295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45978.738458796295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45978.738458796295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45978.738458796295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45978.738458796295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45978.738458796295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45978.738458796295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45978.738458796295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45978.738458796295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45978.738458796295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45978.738458796295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45978.738458796295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45978.738458796295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45978.738458796295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45978.738458796295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45978.738458796295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45978.738458796295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45978.738458796295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45978.738458796295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45978.738458796295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45978.738458796295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45978.738458796295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45978.738458796295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45978.738458796295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45978.738458796295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45978.738458796295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45978.738458796295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45978.738458796295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45978.738458796295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45978.738458796295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45978.738458796295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45978.738458796295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45978.738458796295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45978.738458796295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45978.738458796295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45978.738458796295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45978.738458796295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45978.738458796295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45978.738458796295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45978.738458796295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45978.738458796295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45978.738458796295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45978.738458796295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45978.738458796295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45978.738458796295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45978.738458796295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45978.738458796295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45978.738458796295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45978.738458796295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45978.738458796295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45978.738458796295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45978.738458796295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45978.738458796295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45978.738458796295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45978.738458796295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45978.738458796295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45978.738458796295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45978.738458796295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45978.738458796295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45978.738458796295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45978.738458796295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45978.738458796295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45978.738458796295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45978.738458796295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45978.738458796295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45978.738458796295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45978.738458796295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45978.738458796295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45978.738458796295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45978.738458796295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45978.738458796295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45978.738458796295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45978.738458796295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45978.738458796295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45978.738458796295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45978.738458796295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45978.738458796295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45978.738458796295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45978.738458796295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45978.738458796295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45978.738458796295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45978.738458796295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45978.738458796295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45978.738458796295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45978.738458796295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45978.738458796295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45978.738458796295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45978.738458796295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45978.738458796295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45978.738458796295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45978.738458796295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45978.738458796295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45978.738458796295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45978.738458796295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45978.738458796295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45978.738458796295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45978.738458796295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45978.738458796295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45978.738458796295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45978.738458796295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45978.738458796295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45978.738458796295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45978.738458796295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45978.738458796295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45978.738458796295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45978.738458796295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45978.738458796295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45978.738458796295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45978.738458796295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45978.738458796295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45978.738458796295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45978.738458796295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45978.738458796295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45978.738458796295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45978.738458796295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45978.738458796295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45978.738458796295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45978.738458796295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45978.738458796295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45978.738458796295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45978.738458796295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45978.738458796295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45978.738458796295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45978.738458796295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45978.738458796295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45978.738458796295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45978.738458796295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45978.738458796295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45978.738458796295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45978.738458796295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45978.738458796295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45978.738458796295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45978.738458796295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45978.738458796295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45978.738458796295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45978.738458796295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45978.738458796295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45978.738458796295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45978.738458796295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45978.738458796295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45978.738458796295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45978.738458796295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45978.738458796295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45978.738458796295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45978.738458796295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45978.738458796295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45978.738458796295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45978.738458796295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45978.738458796295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45978.738458796295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45978.738458796295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45978.738458796295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45978.738458796295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45978.738458796295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45978.738458796295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45978.738458796295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45978.738458796295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45978.738458796295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45978.738458796295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45978.738458796295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45978.738458796295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45978.738458796295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45978.738458796295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45978.738458796295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45978.738458796295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45978.738458796295</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45978.738458796295</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tabSelected="1"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61" t="s">
        <v>22785</v>
      </c>
      <c r="E2" s="18" t="s">
        <v>39021</v>
      </c>
      <c r="F2" s="20">
        <v>45978.729386574072</v>
      </c>
      <c r="G2" s="21">
        <f t="shared" ref="G2:G11" ca="1" si="0">IFERROR(NOW()-F2,"-")</f>
        <v>9.0722222230397165E-3</v>
      </c>
      <c r="H2" s="22">
        <v>45978.723229166666</v>
      </c>
      <c r="I2" s="19" t="str">
        <f>IFERROR(VLOOKUP(D2,DB!A:F,6,0),"")</f>
        <v>Generator-SG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ca="1" si="0"/>
        <v>45978.738458796295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45978.738458796295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45978.738458796295</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45978.738458796295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45978.738458796295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45978.738458796295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45978.738458796295</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45978.738458796295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45978.738458796295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45978.738458796295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45978.738458796295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45978.738458796295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45978.738458796295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45978.738458796295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45978.738458796295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45978.738458796295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45978.738458796295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45978.738458796295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45978.738458796295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45978.738458796295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45978.738458796295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45978.738458796295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45978.738458796295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45978.738458796295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45978.738458796295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45978.738458796295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45978.738458796295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45978.738458796295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45978.738458796295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45978.738458796295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45978.738458796295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45978.738458796295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45978.738458796295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45978.738458796295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45978.738458796295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45978.738458796295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45978.738458796295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45978.738458796295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45978.738458796295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45978.738458796295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45978.738458796295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45978.738458796295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45978.738458796295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45978.738458796295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45978.738458796295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45978.738458796295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45978.738458796295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45978.738458796295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45978.738458796295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45978.738458796295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45978.738458796295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45978.738458796295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45978.738458796295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45978.738458796295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45978.738458796295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45978.738458796295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45978.738458796295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45978.738458796295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45978.738458796295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45978.738458796295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45978.738458796295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45978.738458796295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45978.738458796295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45978.738458796295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45978.738458796295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45978.738458796295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45978.738458796295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45978.738458796295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45978.738458796295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45978.738458796295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45978.738458796295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45978.738458796295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45978.738458796295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45978.738458796295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45978.738458796295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45978.738458796295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45978.738458796295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45978.738458796295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45978.738458796295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45978.738458796295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45978.738458796295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45978.738458796295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45978.738458796295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45978.738458796295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45978.738458796295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45978.738458796295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45978.738458796295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45978.738458796295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45978.738458796295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45978.738458796295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45978.738458796295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45978.738458796295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45978.738458796295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45978.738458796295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45978.738458796295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45978.738458796295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45978.738458796295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45978.738458796295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45978.738458796295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45978.738458796295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45978.738458796295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45978.738458796295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45978.738458796295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45978.738458796295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45978.738458796295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45978.738458796295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45978.738458796295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45978.738458796295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45978.738458796295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45978.738458796295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45978.738458796295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45978.738458796295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45978.738458796295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45978.738458796295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45978.738458796295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45978.738458796295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45978.738458796295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45978.738458796295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45978.738458796295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45978.738458796295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45978.738458796295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45978.738458796295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45978.738458796295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45978.738458796295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45978.738458796295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45978.738458796295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45978.738458796295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45978.738458796295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45978.738458796295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45978.738458796295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45978.738458796295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45978.738458796295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45978.738458796295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45978.738458796295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45978.738458796295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45978.738458796295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45978.738458796295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45978.738458796295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45978.738458796295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45978.738458796295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45978.738458796295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45978.738458796295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45978.738458796295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45978.738458796295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45978.738458796295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45978.738458796295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45978.738458796295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45978.738458796295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45978.738458796295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45978.738458796295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45978.738458796295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45978.738458796295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45978.738458796295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45978.738458796295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45978.738458796295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45978.738458796295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45978.738458796295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45978.738458796295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45978.738458796295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45978.738458796295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45978.738458796295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45978.738458796295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45978.738458796295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45978.738458796295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45978.738458796295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45978.738458796295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45978.738458796295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45978.738458796295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45978.738458796295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45978.738458796295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45978.738458796295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45978.738458796295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45978.738458796295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45978.738458796295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45978.738458796295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45978.738458796295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45978.738458796295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45978.738458796295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45978.738458796295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45978.738458796295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45978.738458796295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45978.738458796295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45978.738458796295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45978.738458796295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45978.738458796295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45978.738458796295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45978.738458796295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45978.738458796295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45978.738458796295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45978.738458796295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45978.738458796295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45978.738458796295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45978.738458796295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45978.738458796295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45978.738458796295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45978.738458796295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45978.738458796295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45978.738458796295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45978.738458796295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45978.738458796295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45978.738458796295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45978.738458796295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45978.738458796295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45978.738458796295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45978.738458796295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45978.738458796295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45978.738458796295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45978.738458796295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45978.738458796295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45978.738458796295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45978.738458796295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45978.738458796295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45978.738458796295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45978.738458796295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45978.738458796295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45978.738458796295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45978.738458796295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45978.738458796295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45978.738458796295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45978.738458796295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45978.738458796295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45978.738458796295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45978.738458796295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45978.738458796295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45978.738458796295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45978.738458796295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45978.738458796295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45978.738458796295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45978.738458796295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45978.738458796295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45978.738458796295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45978.738458796295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45978.738458796295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45978.738458796295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45978.738458796295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45978.738458796295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45978.738458796295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45978.738458796295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45978.738458796295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45978.738458796295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45978.738458796295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45978.738458796295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45978.738458796295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45978.738458796295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45978.738458796295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45978.738458796295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45978.738458796295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45978.738458796295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45978.738458796295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45978.738458796295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45978.738458796295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45978.738458796295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45978.738458796295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45978.738458796295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45978.738458796295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45978.738458796295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45978.738458796295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45978.738458796295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45978.738458796295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45978.738458796295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45978.738458796295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45978.738458796295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45978.738458796295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45978.738458796295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45978.738458796295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45978.738458796295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45978.738458796295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45978.738458796295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45978.738458796295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45978.738458796295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45978.738458796295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45978.738458796295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45978.738458796295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45978.738458796295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45978.738458796295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45978.738458796295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45978.738458796295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45978.738458796295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45978.738458796295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45978.738458796295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45978.738458796295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45978.738458796295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45978.738458796295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45978.738458796295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45978.738458796295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45978.738458796295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45978.738458796295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45978.738458796295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45978.738458796295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45978.738458796295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45978.738458796295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45978.738458796295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45978.738458796295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45978.738458796295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45978.738458796295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45978.738458796295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45978.738458796295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45978.738458796295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45978.738458796295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45978.738458796295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45978.738458796295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45978.738458796295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45978.738458796295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45978.738458796295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45978.738458796295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45978.738458796295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45978.738458796295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45978.738458796295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45978.738458796295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45978.738458796295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45978.738458796295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45978.738458796295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45978.738458796295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45978.738458796295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45978.738458796295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45978.738458796295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45978.738458796295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45978.738458796295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45978.738458796295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45978.738458796295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45978.738458796295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45978.738458796295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45978.738458796295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45978.738458796295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45978.738458796295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45978.738458796295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45978.738458796295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45978.738458796295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45978.738458796295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45978.738458796295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45978.738458796295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45978.738458796295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45978.738458796295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45978.738458796295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45978.738458796295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45978.738458796295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45978.738458796295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45978.738458796295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45978.738458796295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45978.738458796295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45978.738458796295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45978.738458796295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45978.738458796295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45978.738458796295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45978.738458796295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45978.738458796295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45978.738458796295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45978.738458796295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45978.738458796295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45978.738458796295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45978.738458796295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45978.738458796295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45978.738458796295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45978.738458796295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45978.738458796295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45978.738458796295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45978.738458796295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45978.738458796295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45978.738458796295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45978.738458796295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45978.738458796295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45978.738458796295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45978.738458796295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45978.738458796295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45978.738458796295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45978.738458796295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45978.738458796295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45978.738458796295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45978.738458796295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45978.738458796295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45978.738458796295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45978.738458796295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45978.738458796295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45978.738458796295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45978.738458796295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45978.738458796295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45978.738458796295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45978.738458796295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45978.738458796295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45978.738458796295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45978.738458796295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45978.738458796295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45978.738458796295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45978.738458796295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45978.738458796295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45978.738458796295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45978.738458796295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45978.738458796295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45978.738458796295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45978.738458796295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45978.738458796295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45978.738458796295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45978.738458796295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45978.738458796295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45978.738458796295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45978.738458796295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45978.738458796295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45978.738458796295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45978.738458796295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45978.738458796295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45978.738458796295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45978.738458796295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45978.738458796295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45978.738458796295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45978.738458796295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45978.738458796295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45978.738458796295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45978.738458796295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45978.738458796295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45978.738458796295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45978.738458796295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45978.738458796295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45978.738458796295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45978.738458796295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45978.738458796295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45978.738458796295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45978.738458796295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45978.738458796295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45978.738458796295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45978.738458796295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45978.738458796295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45978.738458796295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45978.738458796295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45978.738458796295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45978.738458796295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45978.738458796295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45978.738458796295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45978.738458796295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45978.738458796295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45978.738458796295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45978.738458796295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45978.738458796295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45978.738458796295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45978.738458796295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45978.738458796295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45978.738458796295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45978.738458796295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45978.738458796295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45978.738458796295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45978.738458796295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45978.738458796295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45978.738458796295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45978.738458796295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45978.738458796295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45978.738458796295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45978.738458796295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45978.738458796295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45978.738458796295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45978.738458796295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45978.738458796295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45978.738458796295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45978.738458796295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45978.738458796295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45978.738458796295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45978.738458796295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45978.738458796295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45978.738458796295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45978.738458796295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45978.738458796295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45978.738458796295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45978.738458796295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45978.738458796295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45978.738458796295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45978.738458796295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45978.738458796295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45978.738458796295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45978.738458796295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45978.738458796295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45978.738458796295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45978.738458796295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45978.738458796295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45978.738458796295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45978.738458796295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45978.738458796295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45978.738458796295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45978.738458796295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45978.738458796295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45978.738458796295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45978.738458796295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45978.738458796295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45978.738458796295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45978.738458796295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45978.738458796295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45978.738458796295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45978.738458796295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45978.738458796295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45978.738458796295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45978.738458796295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45978.738458796295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45978.738458796295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45978.738458796295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45978.738458796295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45978.738458796295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45978.738458796295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45978.738458796295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45978.738458796295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45978.738458796295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45978.738458796295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45978.738458796295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45978.738458796295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45978.738458796295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45978.738458796295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45978.738458796295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45978.738458796295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45978.738458796295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45978.738458796295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45978.738458796295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45978.738458796295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45978.738458796295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45978.738458796295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45978.738458796295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45978.738458796295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45978.738458796295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45978.738458796295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45978.738458796295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45978.738458796295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45978.738458796295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45978.738458796295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45978.738458796295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45978.738458796295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45978.738458796295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45978.738458796295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45978.738458796295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45978.738458796295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45978.738458796295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45978.738458796295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45978.738458796295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45978.738458796295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45978.738458796295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45978.738458796295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45978.738458796295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45978.738458796295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45978.738458796295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45978.738458796295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45978.738458796295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45978.738458796295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45978.738458796295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45978.738458796295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45978.738458796295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45978.738458796295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45978.738458796295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45978.738458796295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45978.738458796295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45978.738458796295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45978.738458796295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45978.738458796295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45978.738458796295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45978.738458796295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45978.738458796295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45978.738458796295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45978.738458796295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45978.738458796295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45978.738458796295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45978.738458796295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45978.738458796295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45978.738458796295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45978.738458796295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45978.738458796295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45978.738458796295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45978.738458796295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45978.738458796295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45978.738458796295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45978.738458796295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45978.738458796295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45978.738458796295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45978.738458796295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45978.738458796295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45978.738458796295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45978.738458796295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45978.738458796295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45978.738458796295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45978.738458796295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45978.738458796295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45978.738458796295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45978.738458796295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45978.738458796295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45978.738458796295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45978.738458796295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45978.738458796295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45978.738458796295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45978.738458796295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45978.738458796295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45978.738458796295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45978.738458796295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45978.738458796295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45978.738458796295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45978.738458796295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45978.738458796295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45978.738458796295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45978.738458796295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45978.738458796295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45978.738458796295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45978.738458796295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45978.738458796295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45978.738458796295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45978.738458796295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45978.738458796295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45978.738458796295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45978.738458796295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45978.738458796295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45978.738458796295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45978.738458796295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45978.738458796295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45978.738458796295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45978.738458796295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45978.738458796295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45978.738458796295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45978.738458796295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45978.738458796295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45978.738458796295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45978.738458796295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45978.738458796295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45978.738458796295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45978.738458796295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45978.738458796295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45978.738458796295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45978.738458796295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45978.738458796295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45978.738458796295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45978.738458796295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45978.738458796295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45978.738458796295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45978.738458796295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45978.738458796295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45978.738458796295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45978.738458796295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45978.738458796295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45978.738458796295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45978.738458796295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45978.738458796295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45978.738458796295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45978.738458796295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45978.738458796295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45978.738458796295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45978.738458796295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45978.738458796295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45978.738458796295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45978.738458796295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45978.738458796295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45978.738458796295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45978.738458796295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45978.738458796295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45978.738458796295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45978.738458796295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45978.738458796295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45978.738458796295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45978.738458796295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45978.738458796295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45978.738458796295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45978.738458796295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45978.738458796295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45978.738458796295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45978.738458796295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45978.738458796295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45978.738458796295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45978.738458796295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45978.738458796295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45978.738458796295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45978.738458796295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45978.738458796295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45978.738458796295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45978.738458796295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45978.738458796295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45978.738458796295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45978.738458796295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45978.738458796295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45978.738458796295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45978.738458796295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45978.738458796295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45978.738458796295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45978.738458796295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45978.738458796295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45978.738458796295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45978.738458796295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45978.738458796295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45978.738458796295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45978.738458796295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45978.738458796295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45978.738458796295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45978.738458796295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45978.738458796295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45978.738458796295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45978.738458796295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45978.738458796295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45978.738458796295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45978.738458796295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45978.738458796295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45978.738458796295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45978.738458796295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45978.738458796295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45978.738458796295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45978.738458796295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45978.738458796295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45978.738458796295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45978.738458796295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45978.738458796295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45978.738458796295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45978.738458796295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45978.738458796295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45978.738458796295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45978.738458796295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45978.738458796295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45978.738458796295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45978.738458796295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45978.738458796295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45978.738458796295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45978.738458796295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45978.738458796295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45978.738458796295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45978.738458796295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45978.738458796295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45978.738458796295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45978.738458796295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45978.738458796295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45978.738458796295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45978.738458796295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45978.738458796295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45978.738458796295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45978.738458796295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45978.738458796295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45978.738458796295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45978.738458796295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45978.738458796295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45978.738458796295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45978.738458796295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45978.738458796295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45978.738458796295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45978.738458796295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45978.738458796295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45978.738458796295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45978.738458796295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45978.738458796295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45978.738458796295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45978.738458796295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45978.738458796295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45978.738458796295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45978.738458796295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45978.738458796295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45978.738458796295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45978.738458796295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45978.738458796295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45978.738458796295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45978.738458796295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45978.738458796295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45978.738458796295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45978.738458796295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45978.738458796295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45978.738458796295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45978.738458796295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45978.738458796295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45978.738458796295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45978.738458796295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45978.738458796295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45978.738458796295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45978.738458796295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45978.738458796295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45978.738458796295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45978.738458796295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45978.738458796295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45978.738458796295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45978.738458796295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45978.738458796295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45978.738458796295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45978.738458796295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45978.738458796295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45978.738458796295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45978.738458796295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45978.738458796295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45978.738458796295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45978.738458796295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45978.738458796295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45978.738458796295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45978.738458796295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45978.738458796295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45978.738458796295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45978.738458796295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45978.738458796295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45978.738458796295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45978.738458796295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45978.738458796295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45978.738458796295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45978.738458796295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45978.738458796295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45978.738458796295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45978.738458796295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45978.738458796295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45978.738458796295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45978.738458796295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45978.738458796295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45978.738458796295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45978.738458796295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45978.738458796295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45978.738458796295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45978.738458796295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45978.738458796295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45978.738458796295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45978.738458796295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45978.738458796295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45978.738458796295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45978.738458796295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45978.738458796295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45978.738458796295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45978.738458796295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45978.738458796295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45978.738458796295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45978.738458796295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45978.738458796295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45978.738458796295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45978.738458796295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45978.738458796295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45978.738458796295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45978.738458796295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45978.738458796295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45978.738458796295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45978.738458796295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45978.738458796295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45978.738458796295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45978.738458796295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45978.738458796295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45978.738458796295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45978.738458796295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45978.738458796295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45978.738458796295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45978.738458796295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45978.738458796295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45978.738458796295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45978.738458796295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45978.738458796295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45978.738458796295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45978.738458796295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45978.738458796295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45978.738458796295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45978.738458796295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45978.738458796295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45978.738458796295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45978.738458796295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45978.738458796295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45978.738458796295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45978.738458796295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45978.738458796295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45978.738458796295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45978.738458796295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45978.738458796295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45978.738458796295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45978.738458796295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45978.738458796295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45978.738458796295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45978.738458796295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45978.738458796295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45978.738458796295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45978.738458796295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45978.738458796295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45978.738458796295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45978.738458796295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45978.738458796295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45978.738458796295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45978.738458796295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45978.738458796295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45978.738458796295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45978.738458796295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45978.738458796295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45978.738458796295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45978.738458796295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45978.738458796295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45978.738458796295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45978.738458796295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45978.738458796295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45978.738458796295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45978.738458796295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45978.738458796295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45978.738458796295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45978.738458796295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45978.738458796295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45978.738458796295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45978.738458796295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45978.738458796295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45978.738458796295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45978.738458796295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45978.738458796295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45978.738458796295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45978.738458796295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45978.738458796295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45978.738458796295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45978.738458796295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45978.738458796295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45978.738458796295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45978.738458796295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45978.738458796295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45978.738458796295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45978.738458796295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45978.738458796295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45978.738458796295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45978.738458796295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45978.738458796295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45978.738458796295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45978.738458796295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45978.738458796295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45978.738458796295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45978.738458796295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45978.738458796295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45978.738458796295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45978.738458796295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45978.738458796295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45978.738458796295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45978.738458796295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45978.738458796295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45978.738458796295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45978.738458796295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45978.738458796295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45978.738458796295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45978.738458796295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45978.738458796295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45978.738458796295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45978.738458796295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45978.738458796295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45978.738458796295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45978.738458796295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45978.738458796295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45978.738458796295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45978.738458796295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45978.738458796295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45978.738458796295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45978.738458796295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45978.738458796295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45978.738458796295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45978.738458796295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45978.738458796295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45978.738458796295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45978.738458796295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45978.738458796295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45978.738458796295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45978.738458796295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45978.738458796295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45978.738458796295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45978.738458796295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45978.738458796295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45978.738458796295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45978.738458796295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45978.738458796295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45978.738458796295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45978.738458796295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45978.738458796295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45978.738458796295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45978.738458796295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45978.738458796295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45978.738458796295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45978.738458796295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45978.738458796295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45978.738458796295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45978.738458796295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45978.738458796295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45978.738458796295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45978.738458796295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45978.738458796295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45978.738458796295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45978.738458796295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45978.738458796295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45978.738458796295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45978.738458796295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45978.738458796295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45978.738458796295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45978.738458796295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45978.738458796295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45978.738458796295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45978.738458796295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45978.738458796295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45978.738458796295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45978.738458796295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45978.738458796295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45978.738458796295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45978.738458796295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45978.738458796295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45978.738458796295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45978.738458796295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45978.738458796295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45978.738458796295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45978.738458796295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45978.738458796295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45978.738458796295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45978.738458796295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45978.738458796295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45978.738458796295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45978.738458796295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45978.738458796295</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275.25774120369897</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0.2229611111106351</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45978.738458796295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45978.738458796295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45978.738458796295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45978.738458796295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45978.738458796295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45978.738458796295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45978.738458796295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45978.738458796295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45978.738458796295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45978.738458796295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45978.738458796295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45978.738458796295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45978.738458796295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45978.738458796295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45978.738458796295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45978.738458796295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45978.738458796295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45978.738458796295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45978.738458796295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45978.738458796295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45978.738458796295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45978.738458796295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45978.738458796295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45978.738458796295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45978.738458796295</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86.906398611106852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52.549581481478526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30.077347685182758</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1.2236555555573432</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8.0947222224494908E-2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45978.738458796295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45978.738458796295</v>
      </c>
      <c r="H8" s="109"/>
      <c r="I8" s="109" t="str">
        <f>IFERROR(VLOOKUP(D8,DB!A:F,6,0),"")</f>
        <v/>
      </c>
      <c r="J8" s="109" t="str">
        <f>IFERROR(VLOOKUP(D8,DB!A:G,7,0),"")</f>
        <v/>
      </c>
      <c r="K8" s="109"/>
      <c r="L8" s="109" t="str">
        <f>IFERROR(VLOOKUP(D8,DB!A:I,9,0),"")</f>
        <v/>
      </c>
    </row>
    <row r="9" spans="1:13">
      <c r="A9" s="109"/>
      <c r="B9" s="109" t="str">
        <f>IFERROR(VLOOKUP(D9,DB!A:K,11,0),"")</f>
        <v>R5</v>
      </c>
      <c r="C9" s="109"/>
      <c r="D9" s="109" t="s">
        <v>33264</v>
      </c>
      <c r="E9" s="109"/>
      <c r="F9" s="109"/>
      <c r="G9" s="109">
        <f t="shared" ref="G9:G71" ca="1" si="3">IFERROR(NOW()-F9,"")</f>
        <v>45978.738458796295</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09">
        <f t="shared" ca="1" si="3"/>
        <v>45978.738458796295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45978.738458796295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45978.738458796295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45978.738458796295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45978.738458796295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45978.738458796295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45978.738458796295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45978.738458796295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45978.738458796295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45978.738458796295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45978.738458796295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45978.738458796295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45978.738458796295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45978.738458796295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45978.738458796295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45978.738458796295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45978.738458796295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45978.738458796295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45978.738458796295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45978.738458796295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45978.738458796295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45978.738458796295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45978.738458796295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45978.738458796295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45978.738458796295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45978.738458796295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45978.738458796295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45978.738458796295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45978.738458796295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45978.738458796295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45978.738458796295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45978.738458796295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45978.738458796295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45978.738458796295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45978.738458796295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45978.738458796295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45978.738458796295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45978.738458796295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45978.738458796295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45978.738458796295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45978.738458796295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45978.738458796295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45978.738458796295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45978.738458796295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45978.738458796295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45978.738458796295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45978.738458796295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45978.738458796295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45978.738458796295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45978.738458796295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45978.738458796295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45978.738458796295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45978.738458796295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45978.738458796295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45978.738458796295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45978.738458796295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45978.738458796295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45978.738458796295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45978.738458796295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45978.738458796295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45978.738458796295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45978.738458796295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45978.738458796295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45978.738458796295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45978.738458796295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45978.738458796295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45978.738458796295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45978.738458796295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45978.738458796295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45978.738458796295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45978.738458796295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45978.738458796295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45978.738458796295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45978.738458796295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45978.738458796295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45978.738458796295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45978.738458796295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45978.738458796295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45978.738458796295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45978.738458796295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45978.738458796295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45978.738458796295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45978.738458796295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45978.738458796295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45978.738458796295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45978.738458796295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45978.738458796295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45978.738458796295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45978.738458796295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45978.738458796295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45978.738458796295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45978.738458796295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45978.738458796295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45978.738458796295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45978.738458796295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45978.738458796295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45978.738458796295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45978.738458796295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45978.738458796295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45978.738458796295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45978.738458796295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45978.738458796295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45978.738458796295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45978.738458796295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45978.738458796295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45978.738458796295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45978.738458796295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45978.738458796295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45978.738458796295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45978.738458796295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45978.738458796295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45978.738458796295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45978.738458796295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45978.738458796295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45978.738458796295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45978.738458796295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45978.738458796295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45978.738458796295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45978.738458796295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45978.738458796295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45978.738458796295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45978.738458796295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45978.738458796295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45978.738458796295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45978.738458796295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45978.738458796295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45978.738458796295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45978.738458796295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45978.738458796295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45978.738458796295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45978.738458796295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45978.738458796295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45978.738458796295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45978.738458796295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45978.738458796295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45978.738458796295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45978.738458796295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45978.738458796295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45978.738458796295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45978.738458796295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45978.738458796295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45978.738458796295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45978.738458796295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45978.738458796295</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45978.738458796295</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4</v>
      </c>
      <c r="D2" s="119" t="s">
        <v>32023</v>
      </c>
      <c r="E2" s="109" t="s">
        <v>39021</v>
      </c>
      <c r="F2" s="121">
        <v>45978.726736111108</v>
      </c>
      <c r="G2" s="104">
        <f t="shared" ref="G2:G53" ca="1" si="0">IFERROR(NOW()-F2,"-")</f>
        <v>1.1722685187123716E-2</v>
      </c>
      <c r="H2" s="121">
        <v>45978.726736111108</v>
      </c>
      <c r="I2" s="119" t="str">
        <f>IFERROR(VLOOKUP(D2,DB!A:F,6,0),"")</f>
        <v>SCECO</v>
      </c>
      <c r="J2" s="119" t="str">
        <f>IFERROR(VLOOKUP(D2,DB!A:G,7,0),"")</f>
        <v>Vandalized+No BB Design</v>
      </c>
      <c r="K2" s="122" t="s">
        <v>39127</v>
      </c>
      <c r="L2" s="123" t="str">
        <f>IFERROR(VLOOKUP(D2,DB!A:I,9,0),"")</f>
        <v>Latis</v>
      </c>
    </row>
    <row r="3" spans="1:16382" ht="31.5" customHeight="1">
      <c r="A3" s="118"/>
      <c r="B3" s="119" t="str">
        <f>IFERROR(VLOOKUP(D3,DB!A:K,11,0),"")</f>
        <v/>
      </c>
      <c r="C3" s="120"/>
      <c r="D3" s="119"/>
      <c r="E3" s="109"/>
      <c r="F3" s="121"/>
      <c r="G3" s="104">
        <f t="shared" ca="1" si="0"/>
        <v>45978.738458796295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45978.738458796295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45978.738458796295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45978.738458796295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45978.738458796295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45978.738458796295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45978.738458796295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45978.738458796295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45978.738458796295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45978.738458796295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45978.738458796295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45978.738458796295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45978.738458796295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45978.738458796295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45978.738458796295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45978.738458796295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45978.738458796295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45978.738458796295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45978.738458796295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45978.738458796295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45978.738458796295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45978.738458796295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45978.738458796295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45978.738458796295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45978.738458796295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45978.738458796295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45978.738458796295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45978.738458796295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45978.738458796295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45978.738458796295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45978.738458796295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45978.738458796295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45978.738458796295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45978.738458796295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45978.738458796295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45978.738458796295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45978.738458796295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45978.738458796295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45978.738458796295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45978.738458796295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45978.738458796295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45978.738458796295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45978.738458796295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45978.738458796295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45978.738458796295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45978.738458796295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45978.738458796295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45978.738458796295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45978.738458796295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45978.738458796295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45978.738458796295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45978.738458796295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45978.738458796295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45978.738458796295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45978.738458796295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45978.738458796295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45978.738458796295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45978.738458796295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45978.738458796295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45978.738458796295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45978.738458796295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45978.738458796295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45978.738458796295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45978.738458796295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45978.738458796295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45978.738458796295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45978.738458796295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45978.738458796295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45978.738458796295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45978.738458796295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45978.738458796295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45978.738458796295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45978.738458796295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45978.738458796295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45978.738458796295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45978.738458796295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45978.738458796295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45978.738458796295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45978.738458796295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45978.738458796295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45978.738458796295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45978.738458796295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45978.738458796295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45978.738458796295</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45978.738458796295</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2025-11-17T14:43:26Z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