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40" documentId="13_ncr:1_{F6CB121F-512D-4AA6-A0C1-0FB36C537598}" xr6:coauthVersionLast="47" xr6:coauthVersionMax="47" xr10:uidLastSave="{EFF4FDF8-B72A-4102-802F-4BDBFCAB3A8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<sst xmlns="http://schemas.openxmlformats.org/spreadsheetml/2006/main" count="180315" uniqueCount="39127">
  <si>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</si>
  <si>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</si>
  <si>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</si>
  <si>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</si>
  <si>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</si>
  <si>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</si>
  <si>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</si>
  <si>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</si>
  <si>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</si>
  <si>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</si>
  <si>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</si>
  <si>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</si>
  <si>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</si>
  <si>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</si>
  <si>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</si>
  <si>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</si>
  <si>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</si>
  <si>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</si>
  <si>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</si>
  <si>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</si>
  <si>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</si>
  <si>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</si>
  <si>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</si>
  <si>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</si>
  <si>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</si>
  <si>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</si>
  <si>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</si>
  <si>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</si>
  <si>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</si>
  <si>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</si>
  <si>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</si>
  <si>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</si>
  <si>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</si>
  <si>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</si>
  <si>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</si>
  <si>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</si>
  <si>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</si>
  <si>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</si>
  <si>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</si>
  <si>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</si>
  <si>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</si>
  <si>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</si>
  <si>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</si>
  <si>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</si>
  <si>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</si>
  <si>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</si>
  <si>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</si>
  <si>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</si>
  <si>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</si>
  <si>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</si>
  <si>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</si>
  <si>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</si>
  <si>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</si>
  <si>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</si>
  <si>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</si>
  <si>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</si>
  <si>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</si>
  <si>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</si>
  <si>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</si>
  <si>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</si>
  <si>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</si>
  <si>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</si>
  <si>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</si>
  <si>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</si>
  <si>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</si>
  <si>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</si>
  <si>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</si>
  <si>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</si>
  <si>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</si>
  <si>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</si>
  <si>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</si>
  <si>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</si>
  <si>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</si>
  <si>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</si>
  <si>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</si>
  <si>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</si>
  <si>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</si>
  <si>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</si>
  <si>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</si>
  <si>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</si>
  <si>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</si>
  <si>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</si>
  <si>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</si>
  <si>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</si>
  <si>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</si>
  <si>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</si>
  <si>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</si>
  <si>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</si>
  <si>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</si>
  <si>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</si>
  <si>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</si>
  <si>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</si>
  <si>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</si>
  <si>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</si>
  <si>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</si>
  <si>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</si>
  <si>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</si>
  <si>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</si>
  <si>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</si>
  <si>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</si>
  <si>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</si>
  <si>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</si>
  <si>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</si>
  <si>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</si>
  <si>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</si>
  <si>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</si>
  <si>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</si>
  <si>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</si>
  <si>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</si>
  <si>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</si>
  <si>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</si>
  <si>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</si>
  <si>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</si>
  <si>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</si>
  <si>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</si>
  <si>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</si>
  <si>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</si>
  <si>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</si>
  <si>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</si>
  <si>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</si>
  <si>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</si>
  <si>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</si>
  <si>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</si>
  <si>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</si>
  <si>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</si>
  <si>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</si>
  <si>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</si>
  <si>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</si>
  <si>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</si>
  <si>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</si>
  <si>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</si>
  <si>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</si>
  <si>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</si>
  <si>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</si>
  <si>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</si>
  <si>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</si>
  <si>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</si>
  <si>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</si>
  <si>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</si>
  <si>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</si>
  <si>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</si>
  <si>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</si>
  <si>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</si>
  <si>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</si>
  <si>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</si>
  <si>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</si>
  <si>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</si>
  <si>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</si>
  <si>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</si>
  <si>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</si>
  <si>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</si>
  <si>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</si>
  <si>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</si>
  <si>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</si>
  <si>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</si>
  <si>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</si>
  <si>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</si>
  <si>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</si>
  <si>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</si>
  <si>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</si>
  <si>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</si>
  <si>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</si>
  <si>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</si>
  <si>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</si>
  <si>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</si>
  <si>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</si>
  <si>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</si>
  <si>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</si>
  <si>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</si>
  <si>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</si>
  <si>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</si>
  <si>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</si>
  <si>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</si>
  <si>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</si>
  <si>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</si>
  <si>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</si>
  <si>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</si>
  <si>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</si>
  <si>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</si>
  <si>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</si>
  <si>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</si>
  <si>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</si>
  <si>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</si>
  <si>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</si>
  <si>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</si>
  <si>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</si>
  <si>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</si>
  <si>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</si>
  <si>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</si>
  <si>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</si>
  <si>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</si>
  <si>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</si>
  <si>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</si>
  <si>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</si>
  <si>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</si>
  <si>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</si>
  <si>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</si>
  <si>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</si>
  <si>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</si>
  <si>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</si>
  <si>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</si>
  <si>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</si>
  <si>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</si>
  <si>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</si>
  <si>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</si>
  <si>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</si>
  <si>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</si>
  <si>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</si>
  <si>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</si>
  <si>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</si>
  <si>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</si>
  <si>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</si>
  <si>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</si>
  <si>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</si>
  <si>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</si>
  <si>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</si>
  <si>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</si>
  <si>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</si>
  <si>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</si>
  <si>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</si>
  <si>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</si>
  <si>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</si>
  <si>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</si>
  <si>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</si>
  <si>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</si>
  <si>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</si>
  <si>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</si>
  <si>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</si>
  <si>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</si>
  <si>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</si>
  <si>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</si>
  <si>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</si>
  <si>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</si>
  <si>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</si>
  <si>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</si>
  <si>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</si>
  <si>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</si>
  <si>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</si>
  <si>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</si>
  <si>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</si>
  <si>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</si>
  <si>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</si>
  <si>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</si>
  <si>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</si>
  <si>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</si>
  <si>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</si>
  <si>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</si>
  <si>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</si>
  <si>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</si>
  <si>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</si>
  <si>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</si>
  <si>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</si>
  <si>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</si>
  <si>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</si>
  <si>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</si>
  <si>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</si>
  <si>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</si>
  <si>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</si>
  <si>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</si>
  <si>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</si>
  <si>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</si>
  <si>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</si>
  <si>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</si>
  <si>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</si>
  <si>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</si>
  <si>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</si>
  <si>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</si>
  <si>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</si>
  <si>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</si>
  <si>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</si>
  <si>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</si>
  <si>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</si>
  <si>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</si>
  <si>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</si>
  <si>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</si>
  <si>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</si>
  <si>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</si>
  <si>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</si>
  <si>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</si>
  <si>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</si>
  <si>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</si>
  <si>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</si>
  <si>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</si>
  <si>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</si>
  <si>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</si>
  <si>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</si>
  <si>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</si>
  <si>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</si>
  <si>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</si>
  <si>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</si>
  <si>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</si>
  <si>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</si>
  <si>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</si>
  <si>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</si>
  <si>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</si>
  <si>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</si>
  <si>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</si>
  <si>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</si>
  <si>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</si>
  <si>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</si>
  <si>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</si>
  <si>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</si>
  <si>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</si>
  <si>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</si>
  <si>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</si>
  <si>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</si>
  <si>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</si>
  <si>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</si>
  <si>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</si>
  <si>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</si>
  <si>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</si>
  <si>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</si>
  <si>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</si>
  <si>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</si>
  <si>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</si>
  <si>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</si>
  <si>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</si>
  <si>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</si>
  <si>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</si>
  <si>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</si>
  <si>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</si>
  <si>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</si>
  <si>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</si>
  <si>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</si>
  <si>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</si>
  <si>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</si>
  <si>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</si>
  <si>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</si>
  <si>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</si>
  <si>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</si>
  <si>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</si>
  <si>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</si>
  <si>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</si>
  <si>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</si>
  <si>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</si>
  <si>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</si>
  <si>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</si>
  <si>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</si>
  <si>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</si>
  <si>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</si>
  <si>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</si>
  <si>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</si>
  <si>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</si>
  <si>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</si>
  <si>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</si>
  <si>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</si>
  <si>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</si>
  <si>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</si>
  <si>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</si>
  <si>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</si>
  <si>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</si>
  <si>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</si>
  <si>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</si>
  <si>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</si>
  <si>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</si>
  <si>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</si>
  <si>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</si>
  <si>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</si>
  <si>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</si>
  <si>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</si>
  <si>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</si>
  <si>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</si>
  <si>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</si>
  <si>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</si>
  <si>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</si>
  <si>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</si>
  <si>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</si>
  <si>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</si>
  <si>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</si>
  <si>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</si>
  <si>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</si>
  <si>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</si>
  <si>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</si>
  <si>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</si>
  <si>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</si>
  <si>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</si>
  <si>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</si>
  <si>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</si>
  <si>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</si>
  <si>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</si>
  <si>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</si>
  <si>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</si>
  <si>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</si>
  <si>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</si>
  <si>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</si>
  <si>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</si>
  <si>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</si>
  <si>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</si>
  <si>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</si>
  <si>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</si>
  <si>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</si>
  <si>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</si>
  <si>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</si>
  <si>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</si>
  <si>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</si>
  <si>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</si>
  <si>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</si>
  <si>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</si>
  <si>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</si>
  <si>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</si>
  <si>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</si>
  <si>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</si>
  <si>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</si>
  <si>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</si>
  <si>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</si>
  <si>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</si>
  <si>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</si>
  <si>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</si>
  <si>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</si>
  <si>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</si>
  <si>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</si>
  <si>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</si>
  <si>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</si>
  <si>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</si>
  <si>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</si>
  <si>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</si>
  <si>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</si>
  <si>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</si>
  <si>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</si>
  <si>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</si>
  <si>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</si>
  <si>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</si>
  <si>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</si>
  <si>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</si>
  <si>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</si>
  <si>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</si>
  <si>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</si>
  <si>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</si>
  <si>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</si>
  <si>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</si>
  <si>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</si>
  <si>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</si>
  <si>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</si>
  <si>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</si>
  <si>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</si>
  <si>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</si>
  <si>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</si>
  <si>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</si>
  <si>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</si>
  <si>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</si>
  <si>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</si>
  <si>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</si>
  <si>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</si>
  <si>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</si>
  <si>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</si>
  <si>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</si>
  <si>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</si>
  <si>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</si>
  <si>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</si>
  <si>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</si>
  <si>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</si>
  <si>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</si>
  <si>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</si>
  <si>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</si>
  <si>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</si>
  <si>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</si>
  <si>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</si>
  <si>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</si>
  <si>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</si>
  <si>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</si>
  <si>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</si>
  <si>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</si>
  <si>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</si>
  <si>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</si>
  <si>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</si>
  <si>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</si>
  <si>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</si>
  <si>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</si>
  <si>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</si>
  <si>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</si>
  <si>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</si>
  <si>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</si>
  <si>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</si>
  <si>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</si>
  <si>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</si>
  <si>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</si>
  <si>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</si>
  <si>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</si>
  <si>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</si>
  <si>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</si>
  <si>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</si>
  <si>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</si>
  <si>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</si>
  <si>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</si>
  <si>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</si>
  <si>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</si>
  <si>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</si>
  <si>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</si>
  <si>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</si>
  <si>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</si>
  <si>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</si>
  <si>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</si>
  <si>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</si>
  <si>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</si>
  <si>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</si>
  <si>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</si>
  <si>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</si>
  <si>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</si>
  <si>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</si>
  <si>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</si>
  <si>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</si>
  <si>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</si>
  <si>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</si>
  <si>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</si>
  <si>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</si>
  <si>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</si>
  <si>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</si>
  <si>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</si>
  <si>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</si>
  <si>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</si>
  <si>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</si>
  <si>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</si>
  <si>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</si>
  <si>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</si>
  <si>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</si>
  <si>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</si>
  <si>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</si>
  <si>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</si>
  <si>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</si>
  <si>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</si>
  <si>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</si>
  <si>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</si>
  <si>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</si>
  <si>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</si>
  <si>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</si>
  <si>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</si>
  <si>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</si>
  <si>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</si>
  <si>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</si>
  <si>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</si>
  <si>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</si>
  <si>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</si>
  <si>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</si>
  <si>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</si>
  <si>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</si>
  <si>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</si>
  <si>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</si>
  <si>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</si>
  <si>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</si>
  <si>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</si>
  <si>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</si>
  <si>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</si>
  <si>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</si>
  <si>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</si>
  <si>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</si>
  <si>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</si>
  <si>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</si>
  <si>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</si>
  <si>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</si>
  <si>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</si>
  <si>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</si>
  <si>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</si>
  <si>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</si>
  <si>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</si>
  <si>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</si>
  <si>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</si>
  <si>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</si>
  <si>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</si>
  <si>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</si>
  <si>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</si>
  <si>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</si>
  <si>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</si>
  <si>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</si>
  <si>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</si>
  <si>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</si>
  <si>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</si>
  <si>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</si>
  <si>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</si>
  <si>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</si>
  <si>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</si>
  <si>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</si>
  <si>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</si>
  <si>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</si>
  <si>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</si>
  <si>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</si>
  <si>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</si>
  <si>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</si>
  <si>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</si>
  <si>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</si>
  <si>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</si>
  <si>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</si>
  <si>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</si>
  <si>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</si>
  <si>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</si>
  <si>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</si>
  <si>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</si>
  <si>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</si>
  <si>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</si>
  <si>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</si>
  <si>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</si>
  <si>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</si>
  <si>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</si>
  <si>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</si>
  <si>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</si>
  <si>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</si>
  <si>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</si>
  <si>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</si>
  <si>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</si>
  <si>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</si>
  <si>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</si>
  <si>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</si>
  <si>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</si>
  <si>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</si>
  <si>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</si>
  <si>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</si>
  <si>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</si>
  <si>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</si>
  <si>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</si>
  <si>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</si>
  <si>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</si>
  <si>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</si>
  <si>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</si>
  <si>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</si>
  <si>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</si>
  <si>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</si>
  <si>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</si>
  <si>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</si>
  <si>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</si>
  <si>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</si>
  <si>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</si>
  <si>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</si>
  <si>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</si>
  <si>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</si>
  <si>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</si>
  <si>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</si>
  <si>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</si>
  <si>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</si>
  <si>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</si>
  <si>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</si>
  <si>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</si>
  <si>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</si>
  <si>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</si>
  <si>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</si>
  <si>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</si>
  <si>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</si>
  <si>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</si>
  <si>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</si>
  <si>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</si>
  <si>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</si>
  <si>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</si>
  <si>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</si>
  <si>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</si>
  <si>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</si>
  <si>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</si>
  <si>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</si>
  <si>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</si>
  <si>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</si>
  <si>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</si>
  <si>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</si>
  <si>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</si>
  <si>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</si>
  <si>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</si>
  <si>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</si>
  <si>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</si>
  <si>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</si>
  <si>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</si>
  <si>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</si>
  <si>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</si>
  <si>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</si>
  <si>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</si>
  <si>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</si>
  <si>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</si>
  <si>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</si>
  <si>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</si>
  <si>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</si>
  <si>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</si>
  <si>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</si>
  <si>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</si>
  <si>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</si>
  <si>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</si>
  <si>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</si>
  <si>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</si>
  <si>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</si>
  <si>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</si>
  <si>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</si>
  <si>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</si>
  <si>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</si>
  <si>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</si>
  <si>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</si>
  <si>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</si>
  <si>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</si>
  <si>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</si>
  <si>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</si>
  <si>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</si>
  <si>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</si>
  <si>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</si>
  <si>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</si>
  <si>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</si>
  <si>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</si>
  <si>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</si>
  <si>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</si>
  <si>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</si>
  <si>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</si>
  <si>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</si>
  <si>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</si>
  <si>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</si>
  <si>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</si>
  <si>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</si>
  <si>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</si>
  <si>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</si>
  <si>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</si>
  <si>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</si>
  <si>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</si>
  <si>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</si>
  <si>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</si>
  <si>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</si>
  <si>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</si>
  <si>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</si>
  <si>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</si>
  <si>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</si>
  <si>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</si>
  <si>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</si>
  <si>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</si>
  <si>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</si>
  <si>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</si>
  <si>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</si>
  <si>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</si>
  <si>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</si>
  <si>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</si>
  <si>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</si>
  <si>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</si>
  <si>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</si>
  <si>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</si>
  <si>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</si>
  <si>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</si>
  <si>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</si>
  <si>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</si>
  <si>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</si>
  <si>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</si>
  <si>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</si>
  <si>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</si>
  <si>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</si>
  <si>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</si>
  <si>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</si>
  <si>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</si>
  <si>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</si>
  <si>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</si>
  <si>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</si>
  <si>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</si>
  <si>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</si>
  <si>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</si>
  <si>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</si>
  <si>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</si>
  <si>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</si>
  <si>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</si>
  <si>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</si>
  <si>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</si>
  <si>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</si>
  <si>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</si>
  <si>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</si>
  <si>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</si>
  <si>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</si>
  <si>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</si>
  <si>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</si>
  <si>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</si>
  <si>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</si>
  <si>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</si>
  <si>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</si>
  <si>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</si>
  <si>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</si>
  <si>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</si>
  <si>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</si>
  <si>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</si>
  <si>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</si>
  <si>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</si>
  <si>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</si>
  <si>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</si>
  <si>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</si>
  <si>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</si>
  <si>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</si>
  <si>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</si>
  <si>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</si>
  <si>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</si>
  <si>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</si>
  <si>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</si>
  <si>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</si>
  <si>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</si>
  <si>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</si>
  <si>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</si>
  <si>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</si>
  <si>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</si>
  <si>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</si>
  <si>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</si>
  <si>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</si>
  <si>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</si>
  <si>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</si>
  <si>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</si>
  <si>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</si>
  <si>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</si>
  <si>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</si>
  <si>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</si>
  <si>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</si>
  <si>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</si>
  <si>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</si>
  <si>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</si>
  <si>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</si>
  <si>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</si>
  <si>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</si>
  <si>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</si>
  <si>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</si>
  <si>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</si>
  <si>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</si>
  <si>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</si>
  <si>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</si>
  <si>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</si>
  <si>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</si>
  <si>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</si>
  <si>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</si>
  <si>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</si>
  <si>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</si>
  <si>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</si>
  <si>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</si>
  <si>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</si>
  <si>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</si>
  <si>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</si>
  <si>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</si>
  <si>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</si>
  <si>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</si>
  <si>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</si>
  <si>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</si>
  <si>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</si>
  <si>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</si>
  <si>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</si>
  <si>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</si>
  <si>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</si>
  <si>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</si>
  <si>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</si>
  <si>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</si>
  <si>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</si>
  <si>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</si>
  <si>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</si>
  <si>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</si>
  <si>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</si>
  <si>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</si>
  <si>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</si>
  <si>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</si>
  <si>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</si>
  <si>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</si>
  <si>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</si>
  <si>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</si>
  <si>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</si>
  <si>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</si>
  <si>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</si>
  <si>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</si>
  <si>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</si>
  <si>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</si>
  <si>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</si>
  <si>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</si>
  <si>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</si>
  <si>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</si>
  <si>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</si>
  <si>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</si>
  <si>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</si>
  <si>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</si>
  <si>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</si>
  <si>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</si>
  <si>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</si>
  <si>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</si>
  <si>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</si>
  <si>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</si>
  <si>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</si>
  <si>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</si>
  <si>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</si>
  <si>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</si>
  <si>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</si>
  <si>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</si>
  <si>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</si>
  <si>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</si>
  <si>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</si>
  <si>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</si>
  <si>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</si>
  <si>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</si>
  <si>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</si>
  <si>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</si>
  <si>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</si>
  <si>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</si>
  <si>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</si>
  <si>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</si>
  <si>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</si>
  <si>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</si>
  <si>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</si>
  <si>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</si>
  <si>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</si>
  <si>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</si>
  <si>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</si>
  <si>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</si>
  <si>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</si>
  <si>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</si>
  <si>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</si>
  <si>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</si>
  <si>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</si>
  <si>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</si>
  <si>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</si>
  <si>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</si>
  <si>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</si>
  <si>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</si>
  <si>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</si>
  <si>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</si>
  <si>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</si>
  <si>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</si>
  <si>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</si>
  <si>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</si>
  <si>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</si>
  <si>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</si>
  <si>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</si>
  <si>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</si>
  <si>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</si>
  <si>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</si>
  <si>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</si>
  <si>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</si>
  <si>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</si>
  <si>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</si>
  <si>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</si>
  <si>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</si>
  <si>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</si>
  <si>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</si>
  <si>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</si>
  <si>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</si>
  <si>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</si>
  <si>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</si>
  <si>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</si>
  <si>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</si>
  <si>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</si>
  <si>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</si>
  <si>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</si>
  <si>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</si>
  <si>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</si>
  <si>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</si>
  <si>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</si>
  <si>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</si>
  <si>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</si>
  <si>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</si>
  <si>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</si>
  <si>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</si>
  <si>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</si>
  <si>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</si>
  <si>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</si>
  <si>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</si>
  <si>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</si>
  <si>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</si>
  <si>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</si>
  <si>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</si>
  <si>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</si>
  <si>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</si>
  <si>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</si>
  <si>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</si>
  <si>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</si>
  <si>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</si>
  <si>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</si>
  <si>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</si>
  <si>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</si>
  <si>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</si>
  <si>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</si>
  <si>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</si>
  <si>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</si>
  <si>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</si>
  <si>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</si>
  <si>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</si>
  <si>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</si>
  <si>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</si>
  <si>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</si>
  <si>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</si>
  <si>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</si>
  <si>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</si>
  <si>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</si>
  <si>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</si>
  <si>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</si>
  <si>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</si>
  <si>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</si>
  <si>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</si>
  <si>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</si>
  <si>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</si>
  <si>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</si>
  <si>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</si>
  <si>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</si>
  <si>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</si>
  <si>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</si>
  <si>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</si>
  <si>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</si>
  <si>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</si>
  <si>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</si>
  <si>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</si>
  <si>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</si>
  <si>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</si>
  <si>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</si>
  <si>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</si>
  <si>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</si>
  <si>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</si>
  <si>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</si>
  <si>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</si>
  <si>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</si>
  <si>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</si>
  <si>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</si>
  <si>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</si>
  <si>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</si>
  <si>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</si>
  <si>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</si>
  <si>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</si>
  <si>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</si>
  <si>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</si>
  <si>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</si>
  <si>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</si>
  <si>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</si>
  <si>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</si>
  <si>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</si>
  <si>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</si>
  <si>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</si>
  <si>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</si>
  <si>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</si>
  <si>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</si>
  <si>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</si>
  <si>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</si>
  <si>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</si>
  <si>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</si>
  <si>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</si>
  <si>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</si>
  <si>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</si>
  <si>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</si>
  <si>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</si>
  <si>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</si>
  <si>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</si>
  <si>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</si>
  <si>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</si>
  <si>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</si>
  <si>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</si>
  <si>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</si>
  <si>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</si>
  <si>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</si>
  <si>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</si>
  <si>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</si>
  <si>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</si>
  <si>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</si>
  <si>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</si>
  <si>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</si>
  <si>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</si>
  <si>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</si>
  <si>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</si>
  <si>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</si>
  <si>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</si>
  <si>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</si>
  <si>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</si>
  <si>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</si>
  <si>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</si>
  <si>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</si>
  <si>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</si>
  <si>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</si>
  <si>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</si>
  <si>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</si>
  <si>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</si>
  <si>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</si>
  <si>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</si>
  <si>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</si>
  <si>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</si>
  <si>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</si>
  <si>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</si>
  <si>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</si>
  <si>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</si>
  <si>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</si>
  <si>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</si>
  <si>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</si>
  <si>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</si>
  <si>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</si>
  <si>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</si>
  <si>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</si>
  <si>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</si>
  <si>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</si>
  <si>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</si>
  <si>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</si>
  <si>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</si>
  <si>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</si>
  <si>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</si>
  <si>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</si>
  <si>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</si>
  <si>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</si>
  <si>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</si>
  <si>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</si>
  <si>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</si>
  <si>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</si>
  <si>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</si>
  <si>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</si>
  <si>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</si>
  <si>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</si>
  <si>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</si>
  <si>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</si>
  <si>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</si>
  <si>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</si>
  <si>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</si>
  <si>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</si>
  <si>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</si>
  <si>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</si>
  <si>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</si>
  <si>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</si>
  <si>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</si>
  <si>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</si>
  <si>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</si>
  <si>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</si>
  <si>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</si>
  <si>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</si>
  <si>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</si>
  <si>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</si>
  <si>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</si>
  <si>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</si>
  <si>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</si>
  <si>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</si>
  <si>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</si>
  <si>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</si>
  <si>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</si>
  <si>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</si>
  <si>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</si>
  <si>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</si>
  <si>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</si>
  <si>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</si>
  <si>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</si>
  <si>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</si>
  <si>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</si>
  <si>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</si>
  <si>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</si>
  <si>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</si>
  <si>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</si>
  <si>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</si>
  <si>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</si>
  <si>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</si>
  <si>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</si>
  <si>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</si>
  <si>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</si>
  <si>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</si>
  <si>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</si>
  <si>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</si>
  <si>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</si>
  <si>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</si>
  <si>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</si>
  <si>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</si>
  <si>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</si>
  <si>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</si>
  <si>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</si>
  <si>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</si>
  <si>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</si>
  <si>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</si>
  <si>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</si>
  <si>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</si>
  <si>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</si>
  <si>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</si>
  <si>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</si>
  <si>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</si>
  <si>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</si>
  <si>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</si>
  <si>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</si>
  <si>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</si>
  <si>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</si>
  <si>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</si>
  <si>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</si>
  <si>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</si>
  <si>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</si>
  <si>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</si>
  <si>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</si>
  <si>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</si>
  <si>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</si>
  <si>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</si>
  <si>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</si>
  <si>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</si>
  <si>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</si>
  <si>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</si>
  <si>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</si>
  <si>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</si>
  <si>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</si>
  <si>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</si>
  <si>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</si>
  <si>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</si>
  <si>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</si>
  <si>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</si>
  <si>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</si>
  <si>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</si>
  <si>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</si>
  <si>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</si>
  <si>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</si>
  <si>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</si>
  <si>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</si>
  <si>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</si>
  <si>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</si>
  <si>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</si>
  <si>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</si>
  <si>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</si>
  <si>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</si>
  <si>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</si>
  <si>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</si>
  <si>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</si>
  <si>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</si>
  <si>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</si>
  <si>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</si>
  <si>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</si>
  <si>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</si>
  <si>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</si>
  <si>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</si>
  <si>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</si>
  <si>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</si>
  <si>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</si>
  <si>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</si>
  <si>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</si>
  <si>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</si>
  <si>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</si>
  <si>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</si>
  <si>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</si>
  <si>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</si>
  <si>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</si>
  <si>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</si>
  <si>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</si>
  <si>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</si>
  <si>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</si>
  <si>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</si>
  <si>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</si>
  <si>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</si>
  <si>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</si>
  <si>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</si>
  <si>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</si>
  <si>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</si>
  <si>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</si>
  <si>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</si>
  <si>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</si>
  <si>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</si>
  <si>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</si>
  <si>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</si>
  <si>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</si>
  <si>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</si>
  <si>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</si>
  <si>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</si>
  <si>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</si>
  <si>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</si>
  <si>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</si>
  <si>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</si>
  <si>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</si>
  <si>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</si>
  <si>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</si>
  <si>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</si>
  <si>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</si>
  <si>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</si>
  <si>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</si>
  <si>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</si>
  <si>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</si>
  <si>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</si>
  <si>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</si>
  <si>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</si>
  <si>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</si>
  <si>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</si>
  <si>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</si>
  <si>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</si>
  <si>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</si>
  <si>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</si>
  <si>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</si>
  <si>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</si>
  <si>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</si>
  <si>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</si>
  <si>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</si>
  <si>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</si>
  <si>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</si>
  <si>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</si>
  <si>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</si>
  <si>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</si>
  <si>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</si>
  <si>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</si>
  <si>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</si>
  <si>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</si>
  <si>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</si>
  <si>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</si>
  <si>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</si>
  <si>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</si>
  <si>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</si>
  <si>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</si>
  <si>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</si>
  <si>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</si>
  <si>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</si>
  <si>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</si>
  <si>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</si>
  <si>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</si>
  <si>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</si>
  <si>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</si>
  <si>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</si>
  <si>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</si>
  <si>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</si>
  <si>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</si>
  <si>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</si>
  <si>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</si>
  <si>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</si>
  <si>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</si>
  <si>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</si>
  <si>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</si>
  <si>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</si>
  <si>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</si>
  <si>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</si>
  <si>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</si>
  <si>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</si>
  <si>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</si>
  <si>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</si>
  <si>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</si>
  <si>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</si>
  <si>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</si>
  <si>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</si>
  <si>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</si>
  <si>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</si>
  <si>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</si>
  <si>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</si>
  <si>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</si>
  <si>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</si>
  <si>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</si>
  <si>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</si>
  <si>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</si>
  <si>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</si>
  <si>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</si>
  <si>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</si>
  <si>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</si>
  <si>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</si>
  <si>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</si>
  <si>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</si>
  <si>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</si>
  <si>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</si>
  <si>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</si>
  <si>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</si>
  <si>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</si>
  <si>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</si>
  <si>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</si>
  <si>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</si>
  <si>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</si>
  <si>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</si>
  <si>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</si>
  <si>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</si>
  <si>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</si>
  <si>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</si>
  <si>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</si>
  <si>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</si>
  <si>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</si>
  <si>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</si>
  <si>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</si>
  <si>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</si>
  <si>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</si>
  <si>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</si>
  <si>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</si>
  <si>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</si>
  <si>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</si>
  <si>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</si>
  <si>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</si>
  <si>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</si>
  <si>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</si>
  <si>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</si>
  <si>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</si>
  <si>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</si>
  <si>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</si>
  <si>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</si>
  <si>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</si>
  <si>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</si>
  <si>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</si>
  <si>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</si>
  <si>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</si>
  <si>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</si>
  <si>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</si>
  <si>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</si>
  <si>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</si>
  <si>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</si>
  <si>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</si>
  <si>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</si>
  <si>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</si>
  <si>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</si>
  <si>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</si>
  <si>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</si>
  <si>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</si>
  <si>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</si>
  <si>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</si>
  <si>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</si>
  <si>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</si>
  <si>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</si>
  <si>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</si>
  <si>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</si>
  <si>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</si>
  <si>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</si>
  <si>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</si>
  <si>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</si>
  <si>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</si>
  <si>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</si>
  <si>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</si>
  <si>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</si>
  <si>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</si>
  <si>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</si>
  <si>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</si>
  <si>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</si>
  <si>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</si>
  <si>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</si>
  <si>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</si>
  <si>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</si>
  <si>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</si>
  <si>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</si>
  <si>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</si>
  <si>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</si>
  <si>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</si>
  <si>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</si>
  <si>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</si>
  <si>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</si>
  <si>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</si>
  <si>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</si>
  <si>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</si>
  <si>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</si>
  <si>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</si>
  <si>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</si>
  <si>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</si>
  <si>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</si>
  <si>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</si>
  <si>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</si>
  <si>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</si>
  <si>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</si>
  <si>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</si>
  <si>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</si>
  <si>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</si>
  <si>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</si>
  <si>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</si>
  <si>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</si>
  <si>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</si>
  <si>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</si>
  <si>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</si>
  <si>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</si>
  <si>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</si>
  <si>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</si>
  <si>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</si>
  <si>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</si>
  <si>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</si>
  <si>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</si>
  <si>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</si>
  <si>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</si>
  <si>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</si>
  <si>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</si>
  <si>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</si>
  <si>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</si>
  <si>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</si>
  <si>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</si>
  <si>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</si>
  <si>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</si>
  <si>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</si>
  <si>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</si>
  <si>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</si>
  <si>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</si>
  <si>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</si>
  <si>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</si>
  <si>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</si>
  <si>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</si>
  <si>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</si>
  <si>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</si>
  <si>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</si>
  <si>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</si>
  <si>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</si>
  <si>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</si>
  <si>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</si>
  <si>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</si>
  <si>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</si>
  <si>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</si>
  <si>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</si>
  <si>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</si>
  <si>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</si>
  <si>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</si>
  <si>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</si>
  <si>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</si>
  <si>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</si>
  <si>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</si>
  <si>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</si>
  <si>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</si>
  <si>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</si>
  <si>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</si>
  <si>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</si>
  <si>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</si>
  <si>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</si>
  <si>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</si>
  <si>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</si>
  <si>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</si>
  <si>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</si>
  <si>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</si>
  <si>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</si>
  <si>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</si>
  <si>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</si>
  <si>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</si>
  <si>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</si>
  <si>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</si>
  <si>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</si>
  <si>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</si>
  <si>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</si>
  <si>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</si>
  <si>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</si>
  <si>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</si>
  <si>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</si>
  <si>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</si>
  <si>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</si>
  <si>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</si>
  <si>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</si>
  <si>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</si>
  <si>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</si>
  <si>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</si>
  <si>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</si>
  <si>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</si>
  <si>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</si>
  <si>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</si>
  <si>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</si>
  <si>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</si>
  <si>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</si>
  <si>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</si>
  <si>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</si>
  <si>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</si>
  <si>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</si>
  <si>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</si>
  <si>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</si>
  <si>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</si>
  <si>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</si>
  <si>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</si>
  <si>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</si>
  <si>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</si>
  <si>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</si>
  <si>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</si>
  <si>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</si>
  <si>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</si>
  <si>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</si>
  <si>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</si>
  <si>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</si>
  <si>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</si>
  <si>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</si>
  <si>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</si>
  <si>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</si>
  <si>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</si>
  <si>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</si>
  <si>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</si>
  <si>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</si>
  <si>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</si>
  <si>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</si>
  <si>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</si>
  <si>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</si>
  <si>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</si>
  <si>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</si>
  <si>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</si>
  <si>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</si>
  <si>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</si>
  <si>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</si>
  <si>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</si>
  <si>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</si>
  <si>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</si>
  <si>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</si>
  <si>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</si>
  <si>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</si>
  <si>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</si>
  <si>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</si>
  <si>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</si>
  <si>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</si>
  <si>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</si>
  <si>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</si>
  <si>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</si>
  <si>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</si>
  <si>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</si>
  <si>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</si>
  <si>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</si>
  <si>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</si>
  <si>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</si>
  <si>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</si>
  <si>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</si>
  <si>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</si>
  <si>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</si>
  <si>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</si>
  <si>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</si>
  <si>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</si>
  <si>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</si>
  <si>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</si>
  <si>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</si>
  <si>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</si>
  <si>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</si>
  <si>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</si>
  <si>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</si>
  <si>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</si>
  <si>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</si>
  <si>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</si>
  <si>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</si>
  <si>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</si>
  <si>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</si>
  <si>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</si>
  <si>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</si>
  <si>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</si>
  <si>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</si>
  <si>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</si>
  <si>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</si>
  <si>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</si>
  <si>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</si>
  <si>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</si>
  <si>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</si>
  <si>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</si>
  <si>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</si>
  <si>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</si>
  <si>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</si>
  <si>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</si>
  <si>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</si>
  <si>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</si>
  <si>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</si>
  <si>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</si>
  <si>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</si>
  <si>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</si>
  <si>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</si>
  <si>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</si>
  <si>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</si>
  <si>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</si>
  <si>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</si>
  <si>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</si>
  <si>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</si>
  <si>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</si>
  <si>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</si>
  <si>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</si>
  <si>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</si>
  <si>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</si>
  <si>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</si>
  <si>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</si>
  <si>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</si>
  <si>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</si>
  <si>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</si>
  <si>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</si>
  <si>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</si>
  <si>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</si>
  <si>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</si>
  <si>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</si>
  <si>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</si>
  <si>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</si>
  <si>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</si>
  <si>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</si>
  <si>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</si>
  <si>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</si>
  <si>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</si>
  <si>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</si>
  <si>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</si>
  <si>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</si>
  <si>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</si>
  <si>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</si>
  <si>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</si>
  <si>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</si>
  <si>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</si>
  <si>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</si>
  <si>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</si>
  <si>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</si>
  <si>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</si>
  <si>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</si>
  <si>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</si>
  <si>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</si>
  <si>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</si>
  <si>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</si>
  <si>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</si>
  <si>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</si>
  <si>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</si>
  <si>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</si>
  <si>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</si>
  <si>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</si>
  <si>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</si>
  <si>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</si>
  <si>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</si>
  <si>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</si>
  <si>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</si>
  <si>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</si>
  <si>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</si>
  <si>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</si>
  <si>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</si>
  <si>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</si>
  <si>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</si>
  <si>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</si>
  <si>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</si>
  <si>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</si>
  <si>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</si>
  <si>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</si>
  <si>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</si>
  <si>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</si>
  <si>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</si>
  <si>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</si>
  <si>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</si>
  <si>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</si>
  <si>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</si>
  <si>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</si>
  <si>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</si>
  <si>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</si>
  <si>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</si>
  <si>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</si>
  <si>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</si>
  <si>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</si>
  <si>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</si>
  <si>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</si>
  <si>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</si>
  <si>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</si>
  <si>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</si>
  <si>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</si>
  <si>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</si>
  <si>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</si>
  <si>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</si>
  <si>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</si>
  <si>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</si>
  <si>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</si>
  <si>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</si>
  <si>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</si>
  <si>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</si>
  <si>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</si>
  <si>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</si>
  <si>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</si>
  <si>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</si>
  <si>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</si>
  <si>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</si>
  <si>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</si>
  <si>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</si>
  <si>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</si>
  <si>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</si>
  <si>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</si>
  <si>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</si>
  <si>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</si>
  <si>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</si>
  <si>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</si>
  <si>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</si>
  <si>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</si>
  <si>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</si>
  <si>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</si>
  <si>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</si>
  <si>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</si>
  <si>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</si>
  <si>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</si>
  <si>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</si>
  <si>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</si>
  <si>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</si>
  <si>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</si>
  <si>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</si>
  <si>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</si>
  <si>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</si>
  <si>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</si>
  <si>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</si>
  <si>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</si>
  <si>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</si>
  <si>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</si>
  <si>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</si>
  <si>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</si>
  <si>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</si>
  <si>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</si>
  <si>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</si>
  <si>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</si>
  <si>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</si>
  <si>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</si>
  <si>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</si>
  <si>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</si>
  <si>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</si>
  <si>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</si>
  <si>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</si>
  <si>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</si>
  <si>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</si>
  <si>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</si>
  <si>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</si>
  <si>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</si>
  <si>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</si>
  <si>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</si>
  <si>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</si>
  <si>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</si>
  <si>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</si>
  <si>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</si>
  <si>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</si>
  <si>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</si>
  <si>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</si>
  <si>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</si>
  <si>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</si>
  <si>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</si>
  <si>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</si>
  <si>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</si>
  <si>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</si>
  <si>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</si>
  <si>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</si>
  <si>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</si>
  <si>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</si>
  <si>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</si>
  <si>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</si>
  <si>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</si>
  <si>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</si>
  <si>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</si>
  <si>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</si>
  <si>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</si>
  <si>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</si>
  <si>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</si>
  <si>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</si>
  <si>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</si>
  <si>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</si>
  <si>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</si>
  <si>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</si>
  <si>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</si>
  <si>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</si>
  <si>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</si>
  <si>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</si>
  <si>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</si>
  <si>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</si>
  <si>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</si>
  <si>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</si>
  <si>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</si>
  <si>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</si>
  <si>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</si>
  <si>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</si>
  <si>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</si>
  <si>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</si>
  <si>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</si>
  <si>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</si>
  <si>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</si>
  <si>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</si>
  <si>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</si>
  <si>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</si>
  <si>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</si>
  <si>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</si>
  <si>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</si>
  <si>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</si>
  <si>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</si>
  <si>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</si>
  <si>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</si>
  <si>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</si>
  <si>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</si>
  <si>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</si>
  <si>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</si>
  <si>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</si>
  <si>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</si>
  <si>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</si>
  <si>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</si>
  <si>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</si>
  <si>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</si>
  <si>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</si>
  <si>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</si>
  <si>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</si>
  <si>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</si>
  <si>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</si>
  <si>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</si>
  <si>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</si>
  <si>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</si>
  <si>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</si>
  <si>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</si>
  <si>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</si>
  <si>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</si>
  <si>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</si>
  <si>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</si>
  <si>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</si>
  <si>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</si>
  <si>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</si>
  <si>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</si>
  <si>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</si>
  <si>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</si>
  <si>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</si>
  <si>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</si>
  <si>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</si>
  <si>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</si>
  <si>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</si>
  <si>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</si>
  <si>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</si>
  <si>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</si>
  <si>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</si>
  <si>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</si>
  <si>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</si>
  <si>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</si>
  <si>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</si>
  <si>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</si>
  <si>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</si>
  <si>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</si>
  <si>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</si>
  <si>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</si>
  <si>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</si>
  <si>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</si>
  <si>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</si>
  <si>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</si>
  <si>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</si>
  <si>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</si>
  <si>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</si>
  <si>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</si>
  <si>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</si>
  <si>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</si>
  <si>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</si>
  <si>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</si>
  <si>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</si>
  <si>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</si>
  <si>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</si>
  <si>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</si>
  <si>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</si>
  <si>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</si>
  <si>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</si>
  <si>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</si>
  <si>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</si>
  <si>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</si>
  <si>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</si>
  <si>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</si>
  <si>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</si>
  <si>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</si>
  <si>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</si>
  <si>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</si>
  <si>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</si>
  <si>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</si>
  <si>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</si>
  <si>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</si>
  <si>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</si>
  <si>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</si>
  <si>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</si>
  <si>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</si>
  <si>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</si>
  <si>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</si>
  <si>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</si>
  <si>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</si>
  <si>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</si>
  <si>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</si>
  <si>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</si>
  <si>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</si>
  <si>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</si>
  <si>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</si>
  <si>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</si>
  <si>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</si>
  <si>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</si>
  <si>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</si>
  <si>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</si>
  <si>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</si>
  <si>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</si>
  <si>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</si>
  <si>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</si>
  <si>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</si>
  <si>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</si>
  <si>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</si>
  <si>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</si>
  <si>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</si>
  <si>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</si>
  <si>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</si>
  <si>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</si>
  <si>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</si>
  <si>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</si>
  <si>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</si>
  <si>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</si>
  <si>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</si>
  <si>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</si>
  <si>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</si>
  <si>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</si>
  <si>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</si>
  <si>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</si>
  <si>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</si>
  <si>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</si>
  <si>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</si>
  <si>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</si>
  <si>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</si>
  <si>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</si>
  <si>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</si>
  <si>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</si>
  <si>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</si>
  <si>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</si>
  <si>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</si>
  <si>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</si>
  <si>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</si>
  <si>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</si>
  <si>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</si>
  <si>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</si>
  <si>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</si>
  <si>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</si>
  <si>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</si>
  <si>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</si>
  <si>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</si>
  <si>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</si>
  <si>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</si>
  <si>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</si>
  <si>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</si>
  <si>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</si>
  <si>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</si>
  <si>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</si>
  <si>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</si>
  <si>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</si>
  <si>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</si>
  <si>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</si>
  <si>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</si>
  <si>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</si>
  <si>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</si>
  <si>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</si>
  <si>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</si>
  <si>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</si>
  <si>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</si>
  <si>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</si>
  <si>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</si>
  <si>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</si>
  <si>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</si>
  <si>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</si>
  <si>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</si>
  <si>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</si>
  <si>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</si>
  <si>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</si>
  <si>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</si>
  <si>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</si>
  <si>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</si>
  <si>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</si>
  <si>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</si>
  <si>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</si>
  <si>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</si>
  <si>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</si>
  <si>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</si>
  <si>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</si>
  <si>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</si>
  <si>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</si>
  <si>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</si>
  <si>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</si>
  <si>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</si>
  <si>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</si>
  <si>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</si>
  <si>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</si>
  <si>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</si>
  <si>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</si>
  <si>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</si>
  <si>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</si>
  <si>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</si>
  <si>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</si>
  <si>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</si>
  <si>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</si>
  <si>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</si>
  <si>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</si>
  <si>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</si>
  <si>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</si>
  <si>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</si>
  <si>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</si>
  <si>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</si>
  <si>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</si>
  <si>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</si>
  <si>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</si>
  <si>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</si>
  <si>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</si>
  <si>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</si>
  <si>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</si>
  <si>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</si>
  <si>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</si>
  <si>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</si>
  <si>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</si>
  <si>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</si>
  <si>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</si>
  <si>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</si>
  <si>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</si>
  <si>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</si>
  <si>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</si>
  <si>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</si>
  <si>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</si>
  <si>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</si>
  <si>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</si>
  <si>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</si>
  <si>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</si>
  <si>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</si>
  <si>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</si>
  <si>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</si>
  <si>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</si>
  <si>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</si>
  <si>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</si>
  <si>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</si>
  <si>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</si>
  <si>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</si>
  <si>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</si>
  <si>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</si>
  <si>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</si>
  <si>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</si>
  <si>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</si>
  <si>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</si>
  <si>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</si>
  <si>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</si>
  <si>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</si>
  <si>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</si>
  <si>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</si>
  <si>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</si>
  <si>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</si>
  <si>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</si>
  <si>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</si>
  <si>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</si>
  <si>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</si>
  <si>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</si>
  <si>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</si>
  <si>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</si>
  <si>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</si>
  <si>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</si>
  <si>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</si>
  <si>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</si>
  <si>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</si>
  <si>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</si>
  <si>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</si>
  <si>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</si>
  <si>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</si>
  <si>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</si>
  <si>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</si>
  <si>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</si>
  <si>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</si>
  <si>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</si>
  <si>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</si>
  <si>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</si>
  <si>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</si>
  <si>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</si>
  <si>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</si>
  <si>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</si>
  <si>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</si>
  <si>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</si>
  <si>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</si>
  <si>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</si>
  <si>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</si>
  <si>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</si>
  <si>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</si>
  <si>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</si>
  <si>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</si>
  <si>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</si>
  <si>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</si>
  <si>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</si>
  <si>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</si>
  <si>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</si>
  <si>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</si>
  <si>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</si>
  <si>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</si>
  <si>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</si>
  <si>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</si>
  <si>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</si>
  <si>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</si>
  <si>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</si>
  <si>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</si>
  <si>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</si>
  <si>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</si>
  <si>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</si>
  <si>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</si>
  <si>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</si>
  <si>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</si>
  <si>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</si>
  <si>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</si>
  <si>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</si>
  <si>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</si>
  <si>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</si>
  <si>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</si>
  <si>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</si>
  <si>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</si>
  <si>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</si>
  <si>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</si>
  <si>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</si>
  <si>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</si>
  <si>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</si>
  <si>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</si>
  <si>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</si>
  <si>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</si>
  <si>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</si>
  <si>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</si>
  <si>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</si>
  <si>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</si>
  <si>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</si>
  <si>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</si>
  <si>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</si>
  <si>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</si>
  <si>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</si>
  <si>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</si>
  <si>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</si>
  <si>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</si>
  <si>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</si>
  <si>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</si>
  <si>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</si>
  <si>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</si>
  <si>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</si>
  <si>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</si>
  <si>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</si>
  <si>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</si>
  <si>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</si>
  <si>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</si>
  <si>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</si>
  <si>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</si>
  <si>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</si>
  <si>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</si>
  <si>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</si>
  <si>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</si>
  <si>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</si>
  <si>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</si>
  <si>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</si>
  <si>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</si>
  <si>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</si>
  <si>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</si>
  <si>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</si>
  <si>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</si>
  <si>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</si>
  <si>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</si>
  <si>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</si>
  <si>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</si>
  <si>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</si>
  <si>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</si>
  <si>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</si>
  <si>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</si>
  <si>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</si>
  <si>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</si>
  <si>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</si>
  <si>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</si>
  <si>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</si>
  <si>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</si>
  <si>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</si>
  <si>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</si>
  <si>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</si>
  <si>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</si>
  <si>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</si>
  <si>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</si>
  <si>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</si>
  <si>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</si>
  <si>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</si>
  <si>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</si>
  <si>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</si>
  <si>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</si>
  <si>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</si>
  <si>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</si>
  <si>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</si>
  <si>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</si>
  <si>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</si>
  <si>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</si>
  <si>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</si>
  <si>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</si>
  <si>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</si>
  <si>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</si>
  <si>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</si>
  <si>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</si>
  <si>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</si>
  <si>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</si>
  <si>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</si>
  <si>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</si>
  <si>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</si>
  <si>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</si>
  <si>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</si>
  <si>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</si>
  <si>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</si>
  <si>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</si>
  <si>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</si>
  <si>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</si>
  <si>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</si>
  <si>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</si>
  <si>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</si>
  <si>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</si>
  <si>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</si>
  <si>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</si>
  <si>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</si>
  <si>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</si>
  <si>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</si>
  <si>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</si>
  <si>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</si>
  <si>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</si>
  <si>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</si>
  <si>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</si>
  <si>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</si>
  <si>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</si>
  <si>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</si>
  <si>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</si>
  <si>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</si>
  <si>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</si>
  <si>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</si>
  <si>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</si>
  <si>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</si>
  <si>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</si>
  <si>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</si>
  <si>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</si>
  <si>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</si>
  <si>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</si>
  <si>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</si>
  <si>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</si>
  <si>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</si>
  <si>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</si>
  <si>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</si>
  <si>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</si>
  <si>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</si>
  <si>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</si>
  <si>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</si>
  <si>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</si>
  <si>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</si>
  <si>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</si>
  <si>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</si>
  <si>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</si>
  <si>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</si>
  <si>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</si>
  <si>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</si>
  <si>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</si>
  <si>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</si>
  <si>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</si>
  <si>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</si>
  <si>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</si>
  <si>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</si>
  <si>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</si>
  <si>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</si>
  <si>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</si>
  <si>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</si>
  <si>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</si>
  <si>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</si>
  <si>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</si>
  <si>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</si>
  <si>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</si>
  <si>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</si>
  <si>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</si>
  <si>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</si>
  <si>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</si>
  <si>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</si>
  <si>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</si>
  <si>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</si>
  <si>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</si>
  <si>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</si>
  <si>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</si>
  <si>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</si>
  <si>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</si>
  <si>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</si>
  <si>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</si>
  <si>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</si>
  <si>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</si>
  <si>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</si>
  <si>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</si>
  <si>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</si>
  <si>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</si>
  <si>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</si>
  <si>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</si>
  <si>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</si>
  <si>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</si>
  <si>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</si>
  <si>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</si>
  <si>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</si>
  <si>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</si>
  <si>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</si>
  <si>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</si>
  <si>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</si>
  <si>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</si>
  <si>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</si>
  <si>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</si>
  <si>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</si>
  <si>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</si>
  <si>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</si>
  <si>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</si>
  <si>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</si>
  <si>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</si>
  <si>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</si>
  <si>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</si>
  <si>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</si>
  <si>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</si>
  <si>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</si>
  <si>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</si>
  <si>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</si>
  <si>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</si>
  <si>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</si>
  <si>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</si>
  <si>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</si>
  <si>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</si>
  <si>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</si>
  <si>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</si>
  <si>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</si>
  <si>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</si>
  <si>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</si>
  <si>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</si>
  <si>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</si>
  <si>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</si>
  <si>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</si>
  <si>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</si>
  <si>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</si>
  <si>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</si>
  <si>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</si>
  <si>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</si>
  <si>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</si>
  <si>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</si>
  <si>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</si>
  <si>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</si>
  <si>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</si>
  <si>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</si>
  <si>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</si>
  <si>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</si>
  <si>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</si>
  <si>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</si>
  <si>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</si>
  <si>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</si>
  <si>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</si>
  <si>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</si>
  <si>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</si>
  <si>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</si>
  <si>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</si>
  <si>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</si>
  <si>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</si>
  <si>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</si>
  <si>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</si>
  <si>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</si>
  <si>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</si>
  <si>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</si>
  <si>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</si>
  <si>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</si>
  <si>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</si>
  <si>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</si>
  <si>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</si>
  <si>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</si>
  <si>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</si>
  <si>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</si>
  <si>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</si>
  <si>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</si>
  <si>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</si>
  <si>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</si>
  <si>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</si>
  <si>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</si>
  <si>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</si>
  <si>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</si>
  <si>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</si>
  <si>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</si>
  <si>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</si>
  <si>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</si>
  <si>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</si>
  <si>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</si>
  <si>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</si>
  <si>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</si>
  <si>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</si>
  <si>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</si>
  <si>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</si>
  <si>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</si>
  <si>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</si>
  <si>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</si>
  <si>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</si>
  <si>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</si>
  <si>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</si>
  <si>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</si>
  <si>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</si>
  <si>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</si>
  <si>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</si>
  <si>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</si>
  <si>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</si>
  <si>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</si>
  <si>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</si>
  <si>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</si>
  <si>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</si>
  <si>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</si>
  <si>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</si>
  <si>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</si>
  <si>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</si>
  <si>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</si>
  <si>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</si>
  <si>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</si>
  <si>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</si>
  <si>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</si>
  <si>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</si>
  <si>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</si>
  <si>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</si>
  <si>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</si>
  <si>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</si>
  <si>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</si>
  <si>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</si>
  <si>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</si>
  <si>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</si>
  <si>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</si>
  <si>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</si>
  <si>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</si>
  <si>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</si>
  <si>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</si>
  <si>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</si>
  <si>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</si>
  <si>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</si>
  <si>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</si>
  <si>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</si>
  <si>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</si>
  <si>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</si>
  <si>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</si>
  <si>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</si>
  <si>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</si>
  <si>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</si>
  <si>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</si>
  <si>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</si>
  <si>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</si>
  <si>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</si>
  <si>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</si>
  <si>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</si>
  <si>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</si>
  <si>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</si>
  <si>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</si>
  <si>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</si>
  <si>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</si>
  <si>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</si>
  <si>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</si>
  <si>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</si>
  <si>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</si>
  <si>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</si>
  <si>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</si>
  <si>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</si>
  <si>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</si>
  <si>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</si>
  <si>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</si>
  <si>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</si>
  <si>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</si>
  <si>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</si>
  <si>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</si>
  <si>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</si>
  <si>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</si>
  <si>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</si>
  <si>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</si>
  <si>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</si>
  <si>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</si>
  <si>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</si>
  <si>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</si>
  <si>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</si>
  <si>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</si>
  <si>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</si>
  <si>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</si>
  <si>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</si>
  <si>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</si>
  <si>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</si>
  <si>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</si>
  <si>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</si>
  <si>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</si>
  <si>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</si>
  <si>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</si>
  <si>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</si>
  <si>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</si>
  <si>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</si>
  <si>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</si>
  <si>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</si>
  <si>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</si>
  <si>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</si>
  <si>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</si>
  <si>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</si>
  <si>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</si>
  <si>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</si>
  <si>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</si>
  <si>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</si>
  <si>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</si>
  <si>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</si>
  <si>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</si>
  <si>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</si>
  <si>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</si>
  <si>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</si>
  <si>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</si>
  <si>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</si>
  <si>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</si>
  <si>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</si>
  <si>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</si>
  <si>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</si>
  <si>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</si>
  <si>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</si>
  <si>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</si>
  <si>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</si>
  <si>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</si>
  <si>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</si>
  <si>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</si>
  <si>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</si>
  <si>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</si>
  <si>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</si>
  <si>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</si>
  <si>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</si>
  <si>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</si>
  <si>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</si>
  <si>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</si>
  <si>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</si>
  <si>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</si>
  <si>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</si>
  <si>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</si>
  <si>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</si>
  <si>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</si>
  <si>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</si>
  <si>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</si>
  <si>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</si>
  <si>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</si>
  <si>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</si>
  <si>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</si>
  <si>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</si>
  <si>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</si>
  <si>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</si>
  <si>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</si>
  <si>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</si>
  <si>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</si>
  <si>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</si>
  <si>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</si>
  <si>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</si>
  <si>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</si>
  <si>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</si>
  <si>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</si>
  <si>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</si>
  <si>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</si>
  <si>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</si>
  <si>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</si>
  <si>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</si>
  <si>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</si>
  <si>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</si>
  <si>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</si>
  <si>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</si>
  <si>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</si>
  <si>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</si>
  <si>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</si>
  <si>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</si>
  <si>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</si>
  <si>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</si>
  <si>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</si>
  <si>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</si>
  <si>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</si>
  <si>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</si>
  <si>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</si>
  <si>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</si>
  <si>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</si>
  <si>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</si>
  <si>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</si>
  <si>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</si>
  <si>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</si>
  <si>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</si>
  <si>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</si>
  <si>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</si>
  <si>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</si>
  <si>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</si>
  <si>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</si>
  <si>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</si>
  <si>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</si>
  <si>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</si>
  <si>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</si>
  <si>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</si>
  <si>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</si>
  <si>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</si>
  <si>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</si>
  <si>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</si>
  <si>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</si>
  <si>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</si>
  <si>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</si>
  <si>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</si>
  <si>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</si>
  <si>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</si>
  <si>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</si>
  <si>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</si>
  <si>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</si>
  <si>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</si>
  <si>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</si>
  <si>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</si>
  <si>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</si>
  <si>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</si>
  <si>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</si>
  <si>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</si>
  <si>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</si>
  <si>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</si>
  <si>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</si>
  <si>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</si>
  <si>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</si>
  <si>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</si>
  <si>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</si>
  <si>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</si>
  <si>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</si>
  <si>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</si>
  <si>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</si>
  <si>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</si>
  <si>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</si>
  <si>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</si>
  <si>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</si>
  <si>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</si>
  <si>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</si>
  <si>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</si>
  <si>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</si>
  <si>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</si>
  <si>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</si>
  <si>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</si>
  <si>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</si>
  <si>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</si>
  <si>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</si>
  <si>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</si>
  <si>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</si>
  <si>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</si>
  <si>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</si>
  <si>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</si>
  <si>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</si>
  <si>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</si>
  <si>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</si>
  <si>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</si>
  <si>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</si>
  <si>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</si>
  <si>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</si>
  <si>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</si>
  <si>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</si>
  <si>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</si>
  <si>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</si>
  <si>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</si>
  <si>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</si>
  <si>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</si>
  <si>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</si>
  <si>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</si>
  <si>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</si>
  <si>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</si>
  <si>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</si>
  <si>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</si>
  <si>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</si>
  <si>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</si>
  <si>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</si>
  <si>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</si>
  <si>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</si>
  <si>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</si>
  <si>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</si>
  <si>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</si>
  <si>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</si>
  <si>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</si>
  <si>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</si>
  <si>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</si>
  <si>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</si>
  <si>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</si>
  <si>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</si>
  <si>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</si>
  <si>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</si>
  <si>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</si>
  <si>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</si>
  <si>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</si>
  <si>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</si>
  <si>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</si>
  <si>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</si>
  <si>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</si>
  <si>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</si>
  <si>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</si>
  <si>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</si>
  <si>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</si>
  <si>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</si>
  <si>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</si>
  <si>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</si>
  <si>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</si>
  <si>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</si>
  <si>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</si>
  <si>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</si>
  <si>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</si>
  <si>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</si>
  <si>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</si>
  <si>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</si>
  <si>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</si>
  <si>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</si>
  <si>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</si>
  <si>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</si>
  <si>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</si>
  <si>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</si>
  <si>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</si>
  <si>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</si>
  <si>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</si>
  <si>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</si>
  <si>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</si>
  <si>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</si>
  <si>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</si>
  <si>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</si>
  <si>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</si>
  <si>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</si>
  <si>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</si>
  <si>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</si>
  <si>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</si>
  <si>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</si>
  <si>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</si>
  <si>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</si>
  <si>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</si>
  <si>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</si>
  <si>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</si>
  <si>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</si>
  <si>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</si>
  <si>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</si>
  <si>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</si>
  <si>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</si>
  <si>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</si>
  <si>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</si>
  <si>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</si>
  <si>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</si>
  <si>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</si>
  <si>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</si>
  <si>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</si>
  <si>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</si>
  <si>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</si>
  <si>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</si>
  <si>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</si>
  <si>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</si>
  <si>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</si>
  <si>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</si>
  <si>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</si>
  <si>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</si>
  <si>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</si>
  <si>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</si>
  <si>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</si>
  <si>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</si>
  <si>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</si>
  <si>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</si>
  <si>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</si>
  <si>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</si>
  <si>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</si>
  <si>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</si>
  <si>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</si>
  <si>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</si>
  <si>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</si>
  <si>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</si>
  <si>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</si>
  <si>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</si>
  <si>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</si>
  <si>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</si>
  <si>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</si>
  <si>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</si>
  <si>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</si>
  <si>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</si>
  <si>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</si>
  <si>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</si>
  <si>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</si>
  <si>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</si>
  <si>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</si>
  <si>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</si>
  <si>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</si>
  <si>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</si>
  <si>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</si>
  <si>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</si>
  <si>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</si>
  <si>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</si>
  <si>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</si>
  <si>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</si>
  <si>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</si>
  <si>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</si>
  <si>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</si>
  <si>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</si>
  <si>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</si>
  <si>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</si>
  <si>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</si>
  <si>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</si>
  <si>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</si>
  <si>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</si>
  <si>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</si>
  <si>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</si>
  <si>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</si>
  <si>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</si>
  <si>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</si>
  <si>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</si>
  <si>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</si>
  <si>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</si>
  <si>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</si>
  <si>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</si>
  <si>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</si>
  <si>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</si>
  <si>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</si>
  <si>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</si>
  <si>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</si>
  <si>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</si>
  <si>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</si>
  <si>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</si>
  <si>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</si>
  <si>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</si>
  <si>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</si>
  <si>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</si>
  <si>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</si>
  <si>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</si>
  <si>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</si>
  <si>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</si>
  <si>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</si>
  <si>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</si>
  <si>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</si>
  <si>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</si>
  <si>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</si>
  <si>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</si>
  <si>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</si>
  <si>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</si>
  <si>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</si>
  <si>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</si>
  <si>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</si>
  <si>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</si>
  <si>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</si>
  <si>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</si>
  <si>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</si>
  <si>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</si>
  <si>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</si>
  <si>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</si>
  <si>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</si>
  <si>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</si>
  <si>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</si>
  <si>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</si>
  <si>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</si>
  <si>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</si>
  <si>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</si>
  <si>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</si>
  <si>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</si>
  <si>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</si>
  <si>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</si>
  <si>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</si>
  <si>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</si>
  <si>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</si>
  <si>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</si>
  <si>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</si>
  <si>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</si>
  <si>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</si>
  <si>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</si>
  <si>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</si>
  <si>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</si>
  <si>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</si>
  <si>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</si>
  <si>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</si>
  <si>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</si>
  <si>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</si>
  <si>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</si>
  <si>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</si>
  <si>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</si>
  <si>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</si>
  <si>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</si>
  <si>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</si>
  <si>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</si>
  <si>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</si>
  <si>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</si>
  <si>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</si>
  <si>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</si>
  <si>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</si>
  <si>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</si>
  <si>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</si>
  <si>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</si>
  <si>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</si>
  <si>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</si>
  <si>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</si>
  <si>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</si>
  <si>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</si>
  <si>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</si>
  <si>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</si>
  <si>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</si>
  <si>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</si>
  <si>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</si>
  <si>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</si>
  <si>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</si>
  <si>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</si>
  <si>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</si>
  <si>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</si>
  <si>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</si>
  <si>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</si>
  <si>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</si>
  <si>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</si>
  <si>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</si>
  <si>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</si>
  <si>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</si>
  <si>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</si>
  <si>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</si>
  <si>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</si>
  <si>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</si>
  <si>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</si>
  <si>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</si>
  <si>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</si>
  <si>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</si>
  <si>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</si>
  <si>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</si>
  <si>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</si>
  <si>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</si>
  <si>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</si>
  <si>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</si>
  <si>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</si>
  <si>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</si>
  <si>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</si>
  <si>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</si>
  <si>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</si>
  <si>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</si>
  <si>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</si>
  <si>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</si>
  <si>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</si>
  <si>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</si>
  <si>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</si>
  <si>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</si>
  <si>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</si>
  <si>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</si>
  <si>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</si>
  <si>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</si>
  <si>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</si>
  <si>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</si>
  <si>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</si>
  <si>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</si>
  <si>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</si>
  <si>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</si>
  <si>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</si>
  <si>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</si>
  <si>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</si>
  <si>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</si>
  <si>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</si>
  <si>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</si>
  <si>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</si>
  <si>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</si>
  <si>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</si>
  <si>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</si>
  <si>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</si>
  <si>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</si>
  <si>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</si>
  <si>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</si>
  <si>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</si>
  <si>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</si>
  <si>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</si>
  <si>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</si>
  <si>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</si>
  <si>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</si>
  <si>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</si>
  <si>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</si>
  <si>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</si>
  <si>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</si>
  <si>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</si>
  <si>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</si>
  <si>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</si>
  <si>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</si>
  <si>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</si>
  <si>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</si>
  <si>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</si>
  <si>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</si>
  <si>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</si>
  <si>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</si>
  <si>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</si>
  <si>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</si>
  <si>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</si>
  <si>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</si>
  <si>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</si>
  <si>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</si>
  <si>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</si>
  <si>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</si>
  <si>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</si>
  <si>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</si>
  <si>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</si>
  <si>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</si>
  <si>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</si>
  <si>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</si>
  <si>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</si>
  <si>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</si>
  <si>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</si>
  <si>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</si>
  <si>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</si>
  <si>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</si>
  <si>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</si>
  <si>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</si>
  <si>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</si>
  <si>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</si>
  <si>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</si>
  <si>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</si>
  <si>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</si>
  <si>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</si>
  <si>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</si>
  <si>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</si>
  <si>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</si>
  <si>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</si>
  <si>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</si>
  <si>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</si>
  <si>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</si>
  <si>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</si>
  <si>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</si>
  <si>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</si>
  <si>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</si>
  <si>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</si>
  <si>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</si>
  <si>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</si>
  <si>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</si>
  <si>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</si>
  <si>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</si>
  <si>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</si>
  <si>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</si>
  <si>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</si>
  <si>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</si>
  <si>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</si>
  <si>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</si>
  <si>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</si>
  <si>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</si>
  <si>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</si>
  <si>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</si>
  <si>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</si>
  <si>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</si>
  <si>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</si>
  <si>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</si>
  <si>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</si>
  <si>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</si>
  <si>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</si>
  <si>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</si>
  <si>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</si>
  <si>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</si>
  <si>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</si>
  <si>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</si>
  <si>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</si>
  <si>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</si>
  <si>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</si>
  <si>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</si>
  <si>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</si>
  <si>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</si>
  <si>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</si>
  <si>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</si>
  <si>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</si>
  <si>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</si>
  <si>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</si>
  <si>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</si>
  <si>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</si>
  <si>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</si>
  <si>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</si>
  <si>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</si>
  <si>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</si>
  <si>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</si>
  <si>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</si>
  <si>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</si>
  <si>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</si>
  <si>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</si>
  <si>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</si>
  <si>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</si>
  <si>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</si>
  <si>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</si>
  <si>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</si>
  <si>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</si>
  <si>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</si>
  <si>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</si>
  <si>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</si>
  <si>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</si>
  <si>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</si>
  <si>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</si>
  <si>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</si>
  <si>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</si>
  <si>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</si>
  <si>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</si>
  <si>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</si>
  <si>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</si>
  <si>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</si>
  <si>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</si>
  <si>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</si>
  <si>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</si>
  <si>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</si>
  <si>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</si>
  <si>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</si>
  <si>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</si>
  <si>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</si>
  <si>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</si>
  <si>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</si>
  <si>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</si>
  <si>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</si>
  <si>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</si>
  <si>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</si>
  <si>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</si>
  <si>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</si>
  <si>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</si>
  <si>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</si>
  <si>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</si>
  <si>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</si>
  <si>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</si>
  <si>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</si>
  <si>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</si>
  <si>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</si>
  <si>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</si>
  <si>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</si>
  <si>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</si>
  <si>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</si>
  <si>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</si>
  <si>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</si>
  <si>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</si>
  <si>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</si>
  <si>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</si>
  <si>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</si>
  <si>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</si>
  <si>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</si>
  <si>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</si>
  <si>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</si>
  <si>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</si>
  <si>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</si>
  <si>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</si>
  <si>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</si>
  <si>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</si>
  <si>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</si>
  <si>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</si>
  <si>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</si>
  <si>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</si>
  <si>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</si>
  <si>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</si>
  <si>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</si>
  <si>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</si>
  <si>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</si>
  <si>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</si>
  <si>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</si>
  <si>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</si>
  <si>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</si>
  <si>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</si>
  <si>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</si>
  <si>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</si>
  <si>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</si>
  <si>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</si>
  <si>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</si>
  <si>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</si>
  <si>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</si>
  <si>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</si>
  <si>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</si>
  <si>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</si>
  <si>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</si>
  <si>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</si>
  <si>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</si>
  <si>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</si>
  <si>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</si>
  <si>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</si>
  <si>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</si>
  <si>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</si>
  <si>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</si>
  <si>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</si>
  <si>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</si>
  <si>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</si>
  <si>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</si>
  <si>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</si>
  <si>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</si>
  <si>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</si>
  <si>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</si>
  <si>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</si>
  <si>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</si>
  <si>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</si>
  <si>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</si>
  <si>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</si>
  <si>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</si>
  <si>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</si>
  <si>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</si>
  <si>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</si>
  <si>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</si>
  <si>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</si>
  <si>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</si>
  <si>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</si>
  <si>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</si>
  <si>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</si>
  <si>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</si>
  <si>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</si>
  <si>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</si>
  <si>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</si>
  <si>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</si>
  <si>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</si>
  <si>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</si>
  <si>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</si>
  <si>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</si>
  <si>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</si>
  <si>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</si>
  <si>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</si>
  <si>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</si>
  <si>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</si>
  <si>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</si>
  <si>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</si>
  <si>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</si>
  <si>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</si>
  <si>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</si>
  <si>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</si>
  <si>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</si>
  <si>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</si>
  <si>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</si>
  <si>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</si>
  <si>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</si>
  <si>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</si>
  <si>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</si>
  <si>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</si>
  <si>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</si>
  <si>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</si>
  <si>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</si>
  <si>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</si>
  <si>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</si>
  <si>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</si>
  <si>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</si>
  <si>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</si>
  <si>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</si>
  <si>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</si>
  <si>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</si>
  <si>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</si>
  <si>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</si>
  <si>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</si>
  <si>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</si>
  <si>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</si>
  <si>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</si>
  <si>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</si>
  <si>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</si>
  <si>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</si>
  <si>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</si>
  <si>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</si>
  <si>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</si>
  <si>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</si>
  <si>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</si>
  <si>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</si>
  <si>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</si>
  <si>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</si>
  <si>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</si>
  <si>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</si>
  <si>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</si>
  <si>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</si>
  <si>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</si>
  <si>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</si>
  <si>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</si>
  <si>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</si>
  <si>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</si>
  <si>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</si>
  <si>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</si>
  <si>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</si>
  <si>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</si>
  <si>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</si>
  <si>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</si>
  <si>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</si>
  <si>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</si>
  <si>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</si>
  <si>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</si>
  <si>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</si>
  <si>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</si>
  <si>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</si>
  <si>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</si>
  <si>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</si>
  <si>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</si>
  <si>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</si>
  <si>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</si>
  <si>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</si>
  <si>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</si>
  <si>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</si>
  <si>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</si>
  <si>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</si>
  <si>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</si>
  <si>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</si>
  <si>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</si>
  <si>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</si>
  <si>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</si>
  <si>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</si>
  <si>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</si>
  <si>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</si>
  <si>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</si>
  <si>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</si>
  <si>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</si>
  <si>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</si>
  <si>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</si>
  <si>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</si>
  <si>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</si>
  <si>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</si>
  <si>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</si>
  <si>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</si>
  <si>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</si>
  <si>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</si>
  <si>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</si>
  <si>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</si>
  <si>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</si>
  <si>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</si>
  <si>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</si>
  <si>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</si>
  <si>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</si>
  <si>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</si>
  <si>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</si>
  <si>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</si>
  <si>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</si>
  <si>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</si>
  <si>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</si>
  <si>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</si>
  <si>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</si>
  <si>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</si>
  <si>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</si>
  <si>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</si>
  <si>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</si>
  <si>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</si>
  <si>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</si>
  <si>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</si>
  <si>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</si>
  <si>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</si>
  <si>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</si>
  <si>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</si>
  <si>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</si>
  <si>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</si>
  <si>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</si>
  <si>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</si>
  <si>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</si>
  <si>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</si>
  <si>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</si>
  <si>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</si>
  <si>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</si>
  <si>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</si>
  <si>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</si>
  <si>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</si>
  <si>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</si>
  <si>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</si>
  <si>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</si>
  <si>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</si>
  <si>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</si>
  <si>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</si>
  <si>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</si>
  <si>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</si>
  <si>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</si>
  <si>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</si>
  <si>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</si>
  <si>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</si>
  <si>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</si>
  <si>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</si>
  <si>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</si>
  <si>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</si>
  <si>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</si>
  <si>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</si>
  <si>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</si>
  <si>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</si>
  <si>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</si>
  <si>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</si>
  <si>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</si>
  <si>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</si>
  <si>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</si>
  <si>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</si>
  <si>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</si>
  <si>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</si>
  <si>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</si>
  <si>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</si>
  <si>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</si>
  <si>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</si>
  <si>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</si>
  <si>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</si>
  <si>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</si>
  <si>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</si>
  <si>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</si>
  <si>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</si>
  <si>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</si>
  <si>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</si>
  <si>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</si>
  <si>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</si>
  <si>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</si>
  <si>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</si>
  <si>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</si>
  <si>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</si>
  <si>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</si>
  <si>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</si>
  <si>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</si>
  <si>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</si>
  <si>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</si>
  <si>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</si>
  <si>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</si>
  <si>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</si>
  <si>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</si>
  <si>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</si>
  <si>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</si>
  <si>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</si>
  <si>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</si>
  <si>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</si>
  <si>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</si>
  <si>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</si>
  <si>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</si>
  <si>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</si>
  <si>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</si>
  <si>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</si>
  <si>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</si>
  <si>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</si>
  <si>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</si>
  <si>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</si>
  <si>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</si>
  <si>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</si>
  <si>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</si>
  <si>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</si>
  <si>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</si>
  <si>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</si>
  <si>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</si>
  <si>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</si>
  <si>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</si>
  <si>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</si>
  <si>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</si>
  <si>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</si>
  <si>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</si>
  <si>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</si>
  <si>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</si>
  <si>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</si>
  <si>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</si>
  <si>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</si>
  <si>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</si>
  <si>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</si>
  <si>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</si>
  <si>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</si>
  <si>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</si>
  <si>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</si>
  <si>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</si>
  <si>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</si>
  <si>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</si>
  <si>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</si>
  <si>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</si>
  <si>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</si>
  <si>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</si>
  <si>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</si>
  <si>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</si>
  <si>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</si>
  <si>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</si>
  <si>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</si>
  <si>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</si>
  <si>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</si>
  <si>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</si>
  <si>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</si>
  <si>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</si>
  <si>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</si>
  <si>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</si>
  <si>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</si>
  <si>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</si>
  <si>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</si>
  <si>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</si>
  <si>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</si>
  <si>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</si>
  <si>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</si>
  <si>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</si>
  <si>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</si>
  <si>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</si>
  <si>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</si>
  <si>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</si>
  <si>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</si>
  <si>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</si>
  <si>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</si>
  <si>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</si>
  <si>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</si>
  <si>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</si>
  <si>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</si>
  <si>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</si>
  <si>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</si>
  <si>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</si>
  <si>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</si>
  <si>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</si>
  <si>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</si>
  <si>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</si>
  <si>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</si>
  <si>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</si>
  <si>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</si>
  <si>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</si>
  <si>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</si>
  <si>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</si>
  <si>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</si>
  <si>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</si>
  <si>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</si>
  <si>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</si>
  <si>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</si>
  <si>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</si>
  <si>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</si>
  <si>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</si>
  <si>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</si>
  <si>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</si>
  <si>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</si>
  <si>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</si>
  <si>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</si>
  <si>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</si>
  <si>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</si>
  <si>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</si>
  <si>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</si>
  <si>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</si>
  <si>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</si>
  <si>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</si>
  <si>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</si>
  <si>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</si>
  <si>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</si>
  <si>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</si>
  <si>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</si>
  <si>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</si>
  <si>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</si>
  <si>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</si>
  <si>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</si>
  <si>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</si>
  <si>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</si>
  <si>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</si>
  <si>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</si>
  <si>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</si>
  <si>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</si>
  <si>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</si>
  <si>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</si>
  <si>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</si>
  <si>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</si>
  <si>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</si>
  <si>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</si>
  <si>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</si>
  <si>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</si>
  <si>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</si>
  <si>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</si>
  <si>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</si>
  <si>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</si>
  <si>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</si>
  <si>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</si>
  <si>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</si>
  <si>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</si>
  <si>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</si>
  <si>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</si>
  <si>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</si>
  <si>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</si>
  <si>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</si>
  <si>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</si>
  <si>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</si>
  <si>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</si>
  <si>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</si>
  <si>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</si>
  <si>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</si>
  <si>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</si>
  <si>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</si>
  <si>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</si>
  <si>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</si>
  <si>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</si>
  <si>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</si>
  <si>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</si>
  <si>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</si>
  <si>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</si>
  <si>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</si>
  <si>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</si>
  <si>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</si>
  <si>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</si>
  <si>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</si>
  <si>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</si>
  <si>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</si>
  <si>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</si>
  <si>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</si>
  <si>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</si>
  <si>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</si>
  <si>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</si>
  <si>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</si>
  <si>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</si>
  <si>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</si>
  <si>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</si>
  <si>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</si>
  <si>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</si>
  <si>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</si>
  <si>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</si>
  <si>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</si>
  <si>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</si>
  <si>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</si>
  <si>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</si>
  <si>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</si>
  <si>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</si>
  <si>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</si>
  <si>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</si>
  <si>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</si>
  <si>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</si>
  <si>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</si>
  <si>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</si>
  <si>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</si>
  <si>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</si>
  <si>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</si>
  <si>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</si>
  <si>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</si>
  <si>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</si>
  <si>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</si>
  <si>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</si>
  <si>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</si>
  <si>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</si>
  <si>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</si>
  <si>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</si>
  <si>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</si>
  <si>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</si>
  <si>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</si>
  <si>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</si>
  <si>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</si>
  <si>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</si>
  <si>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</si>
  <si>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</si>
  <si>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</si>
  <si>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</si>
  <si>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</si>
  <si>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</si>
  <si>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</si>
  <si>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</si>
  <si>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</si>
  <si>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</si>
  <si>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</si>
  <si>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</si>
  <si>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</si>
  <si>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</si>
  <si>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</si>
  <si>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</si>
  <si>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</si>
  <si>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</si>
  <si>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</si>
  <si>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</si>
  <si>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</si>
  <si>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</si>
  <si>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</si>
  <si>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</si>
  <si>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</si>
  <si>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</si>
  <si>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</si>
  <si>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</si>
  <si>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</si>
  <si>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</si>
  <si>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</si>
  <si>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</si>
  <si>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</si>
  <si>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</si>
  <si>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</si>
  <si>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</si>
  <si>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</si>
  <si>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</si>
  <si>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</si>
  <si>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</si>
  <si>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</si>
  <si>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</si>
  <si>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</si>
  <si>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</si>
  <si>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</si>
  <si>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</si>
  <si>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</si>
  <si>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</si>
  <si>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</si>
  <si>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</si>
  <si>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</si>
  <si>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</si>
  <si>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</si>
  <si>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</si>
  <si>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</si>
  <si>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</si>
  <si>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</si>
  <si>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</si>
  <si>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</si>
  <si>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</si>
  <si>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</si>
  <si>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</si>
  <si>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</si>
  <si>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</si>
  <si>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</si>
  <si>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</si>
  <si>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</si>
  <si>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</si>
  <si>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</si>
  <si>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</si>
  <si>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</si>
  <si>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</si>
  <si>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</si>
  <si>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</si>
  <si>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</si>
  <si>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</si>
  <si>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</si>
  <si>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</si>
  <si>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</si>
  <si>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</si>
  <si>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</si>
  <si>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</si>
  <si>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</si>
  <si>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</si>
  <si>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</si>
  <si>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</si>
  <si>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</si>
  <si>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</si>
  <si>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</si>
  <si>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</si>
  <si>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</si>
  <si>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</si>
  <si>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</si>
  <si>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</si>
  <si>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</si>
  <si>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</si>
  <si>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</si>
  <si>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</si>
  <si>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</si>
  <si>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</si>
  <si>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</si>
  <si>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</si>
  <si>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</si>
  <si>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</si>
  <si>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</si>
  <si>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</si>
  <si>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</si>
  <si>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</si>
  <si>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</si>
  <si>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</si>
  <si>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</si>
  <si>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</si>
  <si>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</si>
  <si>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</si>
  <si>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</si>
  <si>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</si>
  <si>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</si>
  <si>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</si>
  <si>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</si>
  <si>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</si>
  <si>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</si>
  <si>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</si>
  <si>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</si>
  <si>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</si>
  <si>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</si>
  <si>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</si>
  <si>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</si>
  <si>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</si>
  <si>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</si>
  <si>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</si>
  <si>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</si>
  <si>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</si>
  <si>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</si>
  <si>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</si>
  <si>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</si>
  <si>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</si>
  <si>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</si>
  <si>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</si>
  <si>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</si>
  <si>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</si>
  <si>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</si>
  <si>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</si>
  <si>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</si>
  <si>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</si>
  <si>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</si>
  <si>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</si>
  <si>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</si>
  <si>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</si>
  <si>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</si>
  <si>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</si>
  <si>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</si>
  <si>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</si>
  <si>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</si>
  <si>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</si>
  <si>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</si>
  <si>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</si>
  <si>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</si>
  <si>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</si>
  <si>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</si>
  <si>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</si>
  <si>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</si>
  <si>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</si>
  <si>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</si>
  <si>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</si>
  <si>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</si>
  <si>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</si>
  <si>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</si>
  <si>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</si>
  <si>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</si>
  <si>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</si>
  <si>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</si>
  <si>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</si>
  <si>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</si>
  <si>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</si>
  <si>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</si>
  <si>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</si>
  <si>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</si>
  <si>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</si>
  <si>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</si>
  <si>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</si>
  <si>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</si>
  <si>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</si>
  <si>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</si>
  <si>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</si>
  <si>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</si>
  <si>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</si>
  <si>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</si>
  <si>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</si>
  <si>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</si>
  <si>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</si>
  <si>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</si>
  <si>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</si>
  <si>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</si>
  <si>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</si>
  <si>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</si>
  <si>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</si>
  <si>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</si>
  <si>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</si>
  <si>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</si>
  <si>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</si>
  <si>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</si>
  <si>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</si>
  <si>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</si>
  <si>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</si>
  <si>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</si>
  <si>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</si>
  <si>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</si>
  <si>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</si>
  <si>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</si>
  <si>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</si>
  <si>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</si>
  <si>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</si>
  <si>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</si>
  <si>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</si>
  <si>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</si>
  <si>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</si>
  <si>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</si>
  <si>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</si>
  <si>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</si>
  <si>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</si>
  <si>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</si>
  <si>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</si>
  <si>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</si>
  <si>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</si>
  <si>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</si>
  <si>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</si>
  <si>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</si>
  <si>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</si>
  <si>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</si>
  <si>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</si>
  <si>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</si>
  <si>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</si>
  <si>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</si>
  <si>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</si>
  <si>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</si>
  <si>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</si>
  <si>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</si>
  <si>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</si>
  <si>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</si>
  <si>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</si>
  <si>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</si>
  <si>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</si>
  <si>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</si>
  <si>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</si>
  <si>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</si>
  <si>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</si>
  <si>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</si>
  <si>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</si>
  <si>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</si>
  <si>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</si>
  <si>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</si>
  <si>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</si>
  <si>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</si>
  <si>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</si>
  <si>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</si>
  <si>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</si>
  <si>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</si>
  <si>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</si>
  <si>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</si>
  <si>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</si>
  <si>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</si>
  <si>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</si>
  <si>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</si>
  <si>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</si>
  <si>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</si>
  <si>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</si>
  <si>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</si>
  <si>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</si>
  <si>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</si>
  <si>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</si>
  <si>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</si>
  <si>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</si>
  <si>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</si>
  <si>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</si>
  <si>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</si>
  <si>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</si>
  <si>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</si>
  <si>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</si>
  <si>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</si>
  <si>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</si>
  <si>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</si>
  <si>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</si>
  <si>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</si>
  <si>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</si>
  <si>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</si>
  <si>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</si>
  <si>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</si>
  <si>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</si>
  <si>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</si>
  <si>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</si>
  <si>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</si>
  <si>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</si>
  <si>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</si>
  <si>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</si>
  <si>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</si>
  <si>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</si>
  <si>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</si>
  <si>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</si>
  <si>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</si>
  <si>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</si>
  <si>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</si>
  <si>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</si>
  <si>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</si>
  <si>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</si>
  <si>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</si>
  <si>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</si>
  <si>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</si>
  <si>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</si>
  <si>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</si>
  <si>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</si>
  <si>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</si>
  <si>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</si>
  <si>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</si>
  <si>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</si>
  <si>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</si>
  <si>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</si>
  <si>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</si>
  <si>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</si>
  <si>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</si>
  <si>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</si>
  <si>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</si>
  <si>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</si>
  <si>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</si>
  <si>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</si>
  <si>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</si>
  <si>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</si>
  <si>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</si>
  <si>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</si>
  <si>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</si>
  <si>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</si>
  <si>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</si>
  <si>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</si>
  <si>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</si>
  <si>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</si>
  <si>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</si>
  <si>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</si>
  <si>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</si>
  <si>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</si>
  <si>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</si>
  <si>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</si>
  <si>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</si>
  <si>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</si>
  <si>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</si>
  <si>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</si>
  <si>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</si>
  <si>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</si>
  <si>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</si>
  <si>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</si>
  <si>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</si>
  <si>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</si>
  <si>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</si>
  <si>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</si>
  <si>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</si>
  <si>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</si>
  <si>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</si>
  <si>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</si>
  <si>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</si>
  <si>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</si>
  <si>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</si>
  <si>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</si>
  <si>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</si>
  <si>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</si>
  <si>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</si>
  <si>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</si>
  <si>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</si>
  <si>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</si>
  <si>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</si>
  <si>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</si>
  <si>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</si>
  <si>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</si>
  <si>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</si>
  <si>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</si>
  <si>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</si>
  <si>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</si>
  <si>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</si>
  <si>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</si>
  <si>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</si>
  <si>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</si>
  <si>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</si>
  <si>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</si>
  <si>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</si>
  <si>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</si>
  <si>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</si>
  <si>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</si>
  <si>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</si>
  <si>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</si>
  <si>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</si>
  <si>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</si>
  <si>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</si>
  <si>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</si>
  <si>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</si>
  <si>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</si>
  <si>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</si>
  <si>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</si>
  <si>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</si>
  <si>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</si>
  <si>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</si>
  <si>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</si>
  <si>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</si>
  <si>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</si>
  <si>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</si>
  <si>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</si>
  <si>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</si>
  <si>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</si>
  <si>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</si>
  <si>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</si>
  <si>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</si>
  <si>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</si>
  <si>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</si>
  <si>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</si>
  <si>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</si>
  <si>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</si>
  <si>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</si>
  <si>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</si>
  <si>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</si>
  <si>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</si>
  <si>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</si>
  <si>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</si>
  <si>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</si>
  <si>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</si>
  <si>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</si>
  <si>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</si>
  <si>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</si>
  <si>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</si>
  <si>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</si>
  <si>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</si>
  <si>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</si>
  <si>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</si>
  <si>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</si>
  <si>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</si>
  <si>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</si>
  <si>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</si>
  <si>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</si>
  <si>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</si>
  <si>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</si>
  <si>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</si>
  <si>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</si>
  <si>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</si>
  <si>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</si>
  <si>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</si>
  <si>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</si>
  <si>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</si>
  <si>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</si>
  <si>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</si>
  <si>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</si>
  <si>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</si>
  <si>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</si>
  <si>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</si>
  <si>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</si>
  <si>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</si>
  <si>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</si>
  <si>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</si>
  <si>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</si>
  <si>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</si>
  <si>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</si>
  <si>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</si>
  <si>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</si>
  <si>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</si>
  <si>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</si>
  <si>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</si>
  <si>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</si>
  <si>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</si>
  <si>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</si>
  <si>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</si>
  <si>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</si>
  <si>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</si>
  <si>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</si>
  <si>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</si>
  <si>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</si>
  <si>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</si>
  <si>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</si>
  <si>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</si>
  <si>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</si>
  <si>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</si>
  <si>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</si>
  <si>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</si>
  <si>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</si>
  <si>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</si>
  <si>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</si>
  <si>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</si>
  <si>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</si>
  <si>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</si>
  <si>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</si>
  <si>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</si>
  <si>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</si>
  <si>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</si>
  <si>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</si>
  <si>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</si>
  <si>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</si>
  <si>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</si>
  <si>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</si>
  <si>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</si>
  <si>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</si>
  <si>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</si>
  <si>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</si>
  <si>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</si>
  <si>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</si>
  <si>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</si>
  <si>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</si>
  <si>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</si>
  <si>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</si>
  <si>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</si>
  <si>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</si>
  <si>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</si>
  <si>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</si>
  <si>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</si>
  <si>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</si>
  <si>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</si>
  <si>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</si>
  <si>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</si>
  <si>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</si>
  <si>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</si>
  <si>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</si>
  <si>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</si>
  <si>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</si>
  <si>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</si>
  <si>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</si>
  <si>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</si>
  <si>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</si>
  <si>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</si>
  <si>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</si>
  <si>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</si>
  <si>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</si>
  <si>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</si>
  <si>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</si>
  <si>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</si>
  <si>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</si>
  <si>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</si>
  <si>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</si>
  <si>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</si>
  <si>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</si>
  <si>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</si>
  <si>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</si>
  <si>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</si>
  <si>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</si>
  <si>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</si>
  <si>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</si>
  <si>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</si>
  <si>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</si>
  <si>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</si>
  <si>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</si>
  <si>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</si>
  <si>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</si>
  <si>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</si>
  <si>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</si>
  <si>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</si>
  <si>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</si>
  <si>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</si>
  <si>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</si>
  <si>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</si>
  <si>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</si>
  <si>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</si>
  <si>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</si>
  <si>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</si>
  <si>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</si>
  <si>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</si>
  <si>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</si>
  <si>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</si>
  <si>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</si>
  <si>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</si>
  <si>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</si>
  <si>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</si>
  <si>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</si>
  <si>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</si>
  <si>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</si>
  <si>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</si>
  <si>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</si>
  <si>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</si>
  <si>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</si>
  <si>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</si>
  <si>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</si>
  <si>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</si>
  <si>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</si>
  <si>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</si>
  <si>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</si>
  <si>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</si>
  <si>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</si>
  <si>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</si>
  <si>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</si>
  <si>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</si>
  <si>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</si>
  <si>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</si>
  <si>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</si>
  <si>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</si>
  <si>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</si>
  <si>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</si>
  <si>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</si>
  <si>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</si>
  <si>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</si>
  <si>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</si>
  <si>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</si>
  <si>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</si>
  <si>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</si>
  <si>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</si>
  <si>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</si>
  <si>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</si>
  <si>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</si>
  <si>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</si>
  <si>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</si>
  <si>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</si>
  <si>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</si>
  <si>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</si>
  <si>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</si>
  <si>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</si>
  <si>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</si>
  <si>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</si>
  <si>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</si>
  <si>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</si>
  <si>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</si>
  <si>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</si>
  <si>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</si>
  <si>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</si>
  <si>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</si>
  <si>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</si>
  <si>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</si>
  <si>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</si>
  <si>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</si>
  <si>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</si>
  <si>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</si>
  <si>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</si>
  <si>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</si>
  <si>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</si>
  <si>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</si>
  <si>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</si>
  <si>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</si>
  <si>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</si>
  <si>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</si>
  <si>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</si>
  <si>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</si>
  <si>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</si>
  <si>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</si>
  <si>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</si>
  <si>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</si>
  <si>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</si>
  <si>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</si>
  <si>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</si>
  <si>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</si>
  <si>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</si>
  <si>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</si>
  <si>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</si>
  <si>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</si>
  <si>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</si>
  <si>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</si>
  <si>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</si>
  <si>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</si>
  <si>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</si>
  <si>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</si>
  <si>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</si>
  <si>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</si>
  <si>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</si>
  <si>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</si>
  <si>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</si>
  <si>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</si>
  <si>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</si>
  <si>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</si>
  <si>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</si>
  <si>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</si>
  <si>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</si>
  <si>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</si>
  <si>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</si>
  <si>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</si>
  <si>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</si>
  <si>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</si>
  <si>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</si>
  <si>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</si>
  <si>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</si>
  <si>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</si>
  <si>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</si>
  <si>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</si>
  <si>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</si>
  <si>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</si>
  <si>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</si>
  <si>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</si>
  <si>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</si>
  <si>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</si>
  <si>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</si>
  <si>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</si>
  <si>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</si>
  <si>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</si>
  <si>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</si>
  <si>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</si>
  <si>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</si>
  <si>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</si>
  <si>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</si>
  <si>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</si>
  <si>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</si>
  <si>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</si>
  <si>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</si>
  <si>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</si>
  <si>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</si>
  <si>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</si>
  <si>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</si>
  <si>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</si>
  <si>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</si>
  <si>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</si>
  <si>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</si>
  <si>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</si>
  <si>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</si>
  <si>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</si>
  <si>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</si>
  <si>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</si>
  <si>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</si>
  <si>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</si>
  <si>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</si>
  <si>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</si>
  <si>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</si>
  <si>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</si>
  <si>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</si>
  <si>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</si>
  <si>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</si>
  <si>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</si>
  <si>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</si>
  <si>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</si>
  <si>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</si>
  <si>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</si>
  <si>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</si>
  <si>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</si>
  <si>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</si>
  <si>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</si>
  <si>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</si>
  <si>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</si>
  <si>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</si>
  <si>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</si>
  <si>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</si>
  <si>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</si>
  <si>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</si>
  <si>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</si>
  <si>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</si>
  <si>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</si>
  <si>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</si>
  <si>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</si>
  <si>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</si>
  <si>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</si>
  <si>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</si>
  <si>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</si>
  <si>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</si>
  <si>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</si>
  <si>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</si>
  <si>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</si>
  <si>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</si>
  <si>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</si>
  <si>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</si>
  <si>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</si>
  <si>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</si>
  <si>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</si>
  <si>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</si>
  <si>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</si>
  <si>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</si>
  <si>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</si>
  <si>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</si>
  <si>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</si>
  <si>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</si>
  <si>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</si>
  <si>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</si>
  <si>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</si>
  <si>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</si>
  <si>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</si>
  <si>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</si>
  <si>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</si>
  <si>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</si>
  <si>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</si>
  <si>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</si>
  <si>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</si>
  <si>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</si>
  <si>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</si>
  <si>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</si>
  <si>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</si>
  <si>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</si>
  <si>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</si>
  <si>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</si>
  <si>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</si>
  <si>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</si>
  <si>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</si>
  <si>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</si>
  <si>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</si>
  <si>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</si>
  <si>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</si>
  <si>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</si>
  <si>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</si>
  <si>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</si>
  <si>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</si>
  <si>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</si>
  <si>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</si>
  <si>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</si>
  <si>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</si>
  <si>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</si>
  <si>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</si>
  <si>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</si>
  <si>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</si>
  <si>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</si>
  <si>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</si>
  <si>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</si>
  <si>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</si>
  <si>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</si>
  <si>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</si>
  <si>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</si>
  <si>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</si>
  <si>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</si>
  <si>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</si>
  <si>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</si>
  <si>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</si>
  <si>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</si>
  <si>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</si>
  <si>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</si>
  <si>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</si>
  <si>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</si>
  <si>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</si>
  <si>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</si>
  <si>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</si>
  <si>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</si>
  <si>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</si>
  <si>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</si>
  <si>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</si>
  <si>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</si>
  <si>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</si>
  <si>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</si>
  <si>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</si>
  <si>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</si>
  <si>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</si>
  <si>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</si>
  <si>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</si>
  <si>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</si>
  <si>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</si>
  <si>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</si>
  <si>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</si>
  <si>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</si>
  <si>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</si>
  <si>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</si>
  <si>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</si>
  <si>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</si>
  <si>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</si>
  <si>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</si>
  <si>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</si>
  <si>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</si>
  <si>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</si>
  <si>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</si>
  <si>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</si>
  <si>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</si>
  <si>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</si>
  <si>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</si>
  <si>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</si>
  <si>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</si>
  <si>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</si>
  <si>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</si>
  <si>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</si>
  <si>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</si>
  <si>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</si>
  <si>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</si>
  <si>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</si>
  <si>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</si>
  <si>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</si>
  <si>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</si>
  <si>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</si>
  <si>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</si>
  <si>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</si>
  <si>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</si>
  <si>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</si>
  <si>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</si>
  <si>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</si>
  <si>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</si>
  <si>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</si>
  <si>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</si>
  <si>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</si>
  <si>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</si>
  <si>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</si>
  <si>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</si>
  <si>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</si>
  <si>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</si>
  <si>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</si>
  <si>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</si>
  <si>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</si>
  <si>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</si>
  <si>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</si>
  <si>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</si>
  <si>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</si>
  <si>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</si>
  <si>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</si>
  <si>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</si>
  <si>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</si>
  <si>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</si>
  <si>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</si>
  <si>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</si>
  <si>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</si>
  <si>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</si>
  <si>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</si>
  <si>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</si>
  <si>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</si>
  <si>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</si>
  <si>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</si>
  <si>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</si>
  <si>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</si>
  <si>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</si>
  <si>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</si>
  <si>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</si>
  <si>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</si>
  <si>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</si>
  <si>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</si>
  <si>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</si>
  <si>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</si>
  <si>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</si>
  <si>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</si>
  <si>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</si>
  <si>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</si>
  <si>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</si>
  <si>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</si>
  <si>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</si>
  <si>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</si>
  <si>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</si>
  <si>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</si>
  <si>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</si>
  <si>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</si>
  <si>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</si>
  <si>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</si>
  <si>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</si>
  <si>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</si>
  <si>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</si>
  <si>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</si>
  <si>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</si>
  <si>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</si>
  <si>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</si>
  <si>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</si>
  <si>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</si>
  <si>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</si>
  <si>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</si>
  <si>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</si>
  <si>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</si>
  <si>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</si>
  <si>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</si>
  <si>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</si>
  <si>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</si>
  <si>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</si>
  <si>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</si>
  <si>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</si>
  <si>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</si>
  <si>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</si>
  <si>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</si>
  <si>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</si>
  <si>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</si>
  <si>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</si>
  <si>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</si>
  <si>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</si>
  <si>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</si>
  <si>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</si>
  <si>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</si>
  <si>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</si>
  <si>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</si>
  <si>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</si>
  <si>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</si>
  <si>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</si>
  <si>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</si>
  <si>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</si>
  <si>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</si>
  <si>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</si>
  <si>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</si>
  <si>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</si>
  <si>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</si>
  <si>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</si>
  <si>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</si>
  <si>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</si>
  <si>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</si>
  <si>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</si>
  <si>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</si>
  <si>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</si>
  <si>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</si>
  <si>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</si>
  <si>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</si>
  <si>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</si>
  <si>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</si>
  <si>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</si>
  <si>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</si>
  <si>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</si>
  <si>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</si>
  <si>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</si>
  <si>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</si>
  <si>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</si>
  <si>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</si>
  <si>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</si>
  <si>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</si>
  <si>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</si>
  <si>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</si>
  <si>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</si>
  <si>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</si>
  <si>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</si>
  <si>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</si>
  <si>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</si>
  <si>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</si>
  <si>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</si>
  <si>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</si>
  <si>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</si>
  <si>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</si>
  <si>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</si>
  <si>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</si>
  <si>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</si>
  <si>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</si>
  <si>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</si>
  <si>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</si>
  <si>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</si>
  <si>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</si>
  <si>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</si>
  <si>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</si>
  <si>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</si>
  <si>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</si>
  <si>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</si>
  <si>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</si>
  <si>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</si>
  <si>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</si>
  <si>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</si>
  <si>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</si>
  <si>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</si>
  <si>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</si>
  <si>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</si>
  <si>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</si>
  <si>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</si>
  <si>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</si>
  <si>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</si>
  <si>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</si>
  <si>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</si>
  <si>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</si>
  <si>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</si>
  <si>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</si>
  <si>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</si>
  <si>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</si>
  <si>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</si>
  <si>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</si>
  <si>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</si>
  <si>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</si>
  <si>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</si>
  <si>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</si>
  <si>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</si>
  <si>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</si>
  <si>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</si>
  <si>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</si>
  <si>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</si>
  <si>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</si>
  <si>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</si>
  <si>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</si>
  <si>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</si>
  <si>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</si>
  <si>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</si>
  <si>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</si>
  <si>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</si>
  <si>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</si>
  <si>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</si>
  <si>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</si>
  <si>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</si>
  <si>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</si>
  <si>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</si>
  <si>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</si>
  <si>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</si>
  <si>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</si>
  <si>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</si>
  <si>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</si>
  <si>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</si>
  <si>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</si>
  <si>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</si>
  <si>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</si>
  <si>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</si>
  <si>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</si>
  <si>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</si>
  <si>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</si>
  <si>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</si>
  <si>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</si>
  <si>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</si>
  <si>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</si>
  <si>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</si>
  <si>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</si>
  <si>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</si>
  <si>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</si>
  <si>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</si>
  <si>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</si>
  <si>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</si>
  <si>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</si>
  <si>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</si>
  <si>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</si>
  <si>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</si>
  <si>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</si>
  <si>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</si>
  <si>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</si>
  <si>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</si>
  <si>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</si>
  <si>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</si>
  <si>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</si>
  <si>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</si>
  <si>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</si>
  <si>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</si>
  <si>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</si>
  <si>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</si>
  <si>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</si>
  <si>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</si>
  <si>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</si>
  <si>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</si>
  <si>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</si>
  <si>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</si>
  <si>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</si>
  <si>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</si>
  <si>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</si>
  <si>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</si>
  <si>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</si>
  <si>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</si>
  <si>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</si>
  <si>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</si>
  <si>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</si>
  <si>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</si>
  <si>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</si>
  <si>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</si>
  <si>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</si>
  <si>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</si>
  <si>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</si>
  <si>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</si>
  <si>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</si>
  <si>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</si>
  <si>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</si>
  <si>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</si>
  <si>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</si>
  <si>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</si>
  <si>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</si>
  <si>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</si>
  <si>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</si>
  <si>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</si>
  <si>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</si>
  <si>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</si>
  <si>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</si>
  <si>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</si>
  <si>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</si>
  <si>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</si>
  <si>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</si>
  <si>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</si>
  <si>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</si>
  <si>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</si>
  <si>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</si>
  <si>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</si>
  <si>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</si>
  <si>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</si>
  <si>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</si>
  <si>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</si>
  <si>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</si>
  <si>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</si>
  <si>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</si>
  <si>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</si>
  <si>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</si>
  <si>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</si>
  <si>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</si>
  <si>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</si>
  <si>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</si>
  <si>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</si>
  <si>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</si>
  <si>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</si>
  <si>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</si>
  <si>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</si>
  <si>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</si>
  <si>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</si>
  <si>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</si>
  <si>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</si>
  <si>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</si>
  <si>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</si>
  <si>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</si>
  <si>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</si>
  <si>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</si>
  <si>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</si>
  <si>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</si>
  <si>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</si>
  <si>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</si>
  <si>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</si>
  <si>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</si>
  <si>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</si>
  <si>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</si>
  <si>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</si>
  <si>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</si>
  <si>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</si>
  <si>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</si>
  <si>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</si>
  <si>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</si>
  <si>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</si>
  <si>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</si>
  <si>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</si>
  <si>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</si>
  <si>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</si>
  <si>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</si>
  <si>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</si>
  <si>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</si>
  <si>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</si>
  <si>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</si>
  <si>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</si>
  <si>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</si>
  <si>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</si>
  <si>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</si>
  <si>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</si>
  <si>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</si>
  <si>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</si>
  <si>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</si>
  <si>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</si>
  <si>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</si>
  <si>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</si>
  <si>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</si>
  <si>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</si>
  <si>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</si>
  <si>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</si>
  <si>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</si>
  <si>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</si>
  <si>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</si>
  <si>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</si>
  <si>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</si>
  <si>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</si>
  <si>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</si>
  <si>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</si>
  <si>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</si>
  <si>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</si>
  <si>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</si>
  <si>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</si>
  <si>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</si>
  <si>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</si>
  <si>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</si>
  <si>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</si>
  <si>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</si>
  <si>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</si>
  <si>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</si>
  <si>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</si>
  <si>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</si>
  <si>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</si>
  <si>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</si>
  <si>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</si>
  <si>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</si>
  <si>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</si>
  <si>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</si>
  <si>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</si>
  <si>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</si>
  <si>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</si>
  <si>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</si>
  <si>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</si>
  <si>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</si>
  <si>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</si>
  <si>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</si>
  <si>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</si>
  <si>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</si>
  <si>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</si>
  <si>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</si>
  <si>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</si>
  <si>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</si>
  <si>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</si>
  <si>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</si>
  <si>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</si>
  <si>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</si>
  <si>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</si>
  <si>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</si>
  <si>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</si>
  <si>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</si>
  <si>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</si>
  <si>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</si>
  <si>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</si>
  <si>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</si>
  <si>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</si>
  <si>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</si>
  <si>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</si>
  <si>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</si>
  <si>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</si>
  <si>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</si>
  <si>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</si>
  <si>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</si>
  <si>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</si>
  <si>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</si>
  <si>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</si>
  <si>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</si>
  <si>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</si>
  <si>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</si>
  <si>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</si>
  <si>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</si>
  <si>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</si>
  <si>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</si>
  <si>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</si>
  <si>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</si>
  <si>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</si>
  <si>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</si>
  <si>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</si>
  <si>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</si>
  <si>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</si>
  <si>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</si>
  <si>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</si>
  <si>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</si>
  <si>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</si>
  <si>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</si>
  <si>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</si>
  <si>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</si>
  <si>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</si>
  <si>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</si>
  <si>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</si>
  <si>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</si>
  <si>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</si>
  <si>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</si>
  <si>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</si>
  <si>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</si>
  <si>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</si>
  <si>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</si>
  <si>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</si>
  <si>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</si>
  <si>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</si>
  <si>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</si>
  <si>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</si>
  <si>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</si>
  <si>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</si>
  <si>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</si>
  <si>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</si>
  <si>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</si>
  <si>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</si>
  <si>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</si>
  <si>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</si>
  <si>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</si>
  <si>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</si>
  <si>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</si>
  <si>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</si>
  <si>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</si>
  <si>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</si>
  <si>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</si>
  <si>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</si>
  <si>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</si>
  <si>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</si>
  <si>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</si>
  <si>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</si>
  <si>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</si>
  <si>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</si>
  <si>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</si>
  <si>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</si>
  <si>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</si>
  <si>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</si>
  <si>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</si>
  <si>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</si>
  <si>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</si>
  <si>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</si>
  <si>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</si>
  <si>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</si>
  <si>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</si>
  <si>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</si>
  <si>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</si>
  <si>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</si>
  <si>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</si>
  <si>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</si>
  <si>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</si>
  <si>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</si>
  <si>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</si>
  <si>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</si>
  <si>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</si>
  <si>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</si>
  <si>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</si>
  <si>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</si>
  <si>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</si>
  <si>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</si>
  <si>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</si>
  <si>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</si>
  <si>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</si>
  <si>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</si>
  <si>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</si>
  <si>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</si>
  <si>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</si>
  <si>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</si>
  <si>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</si>
  <si>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</si>
  <si>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</si>
  <si>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</si>
  <si>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</si>
  <si>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</si>
  <si>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</si>
  <si>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</si>
  <si>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</si>
  <si>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</si>
  <si>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</si>
  <si>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</si>
  <si>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</si>
  <si>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</si>
  <si>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</si>
  <si>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</si>
  <si>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</si>
  <si>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</si>
  <si>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</si>
  <si>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</si>
  <si>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</si>
  <si>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</si>
  <si>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</si>
  <si>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</si>
  <si>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</si>
  <si>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</si>
  <si>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</si>
  <si>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</si>
  <si>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</si>
  <si>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</si>
  <si>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</si>
  <si>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</si>
  <si>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</si>
  <si>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</si>
  <si>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</si>
  <si>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</si>
  <si>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</si>
  <si>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</si>
  <si>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</si>
  <si>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</si>
  <si>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</si>
  <si>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</si>
  <si>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</si>
  <si>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</si>
  <si>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</si>
  <si>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</si>
  <si>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</si>
  <si>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</si>
  <si>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</si>
  <si>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</si>
  <si>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</si>
  <si>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</si>
  <si>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</si>
  <si>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</si>
  <si>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</si>
  <si>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</si>
  <si>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</si>
  <si>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</si>
  <si>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</si>
  <si>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</si>
  <si>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</si>
  <si>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</si>
  <si>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</si>
  <si>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</si>
  <si>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</si>
  <si>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</si>
  <si>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</si>
  <si>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</si>
  <si>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</si>
  <si>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</si>
  <si>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</si>
  <si>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</si>
  <si>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</si>
  <si>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</si>
  <si>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</si>
  <si>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</si>
  <si>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</si>
  <si>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</si>
  <si>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</si>
  <si>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</si>
  <si>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</si>
  <si>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</si>
  <si>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</si>
  <si>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</si>
  <si>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</si>
  <si>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</si>
  <si>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</si>
  <si>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</si>
  <si>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</si>
  <si>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</si>
  <si>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</si>
  <si>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</si>
  <si>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</si>
  <si>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</si>
  <si>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</si>
  <si>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</si>
  <si>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</si>
  <si>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</si>
  <si>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</si>
  <si>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</si>
  <si>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</si>
  <si>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</si>
  <si>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</si>
  <si>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</si>
  <si>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</si>
  <si>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</si>
  <si>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</si>
  <si>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</si>
  <si>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</si>
  <si>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</si>
  <si>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</si>
  <si>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</si>
  <si>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</si>
  <si>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</si>
  <si>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</si>
  <si>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</si>
  <si>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</si>
  <si>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</si>
  <si>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</si>
  <si>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</si>
  <si>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</si>
  <si>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</si>
  <si>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</si>
  <si>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</si>
  <si>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</si>
  <si>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</si>
  <si>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</si>
  <si>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</si>
  <si>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</si>
  <si>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</si>
  <si>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</si>
  <si>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</si>
  <si>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</si>
  <si>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</si>
  <si>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</si>
  <si>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</si>
  <si>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</si>
  <si>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</si>
  <si>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</si>
  <si>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</si>
  <si>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</si>
  <si>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</si>
  <si>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</si>
  <si>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</si>
  <si>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</si>
  <si>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</si>
  <si>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</si>
  <si>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</si>
  <si>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</si>
  <si>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</si>
  <si>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</si>
  <si>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</si>
  <si>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</si>
  <si>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</si>
  <si>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</si>
  <si>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</si>
  <si>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</si>
  <si>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</si>
  <si>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</si>
  <si>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</si>
  <si>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</si>
  <si>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</si>
  <si>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</si>
  <si>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</si>
  <si>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</si>
  <si>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</si>
  <si>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</si>
  <si>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</si>
  <si>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</si>
  <si>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</si>
  <si>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</si>
  <si>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</si>
  <si>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</si>
  <si>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</si>
  <si>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</si>
  <si>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</si>
  <si>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</si>
  <si>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</si>
  <si>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</si>
  <si>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</si>
  <si>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</si>
  <si>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</si>
  <si>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</si>
  <si>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</si>
  <si>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</si>
  <si>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</si>
  <si>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</si>
  <si>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</si>
  <si>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</si>
  <si>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</si>
  <si>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</si>
  <si>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</si>
  <si>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</si>
  <si>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</si>
  <si>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</si>
  <si>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</si>
  <si>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</si>
  <si>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</si>
  <si>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</si>
  <si>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</si>
  <si>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</si>
  <si>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</si>
  <si>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</si>
  <si>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</si>
  <si>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</si>
  <si>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</si>
  <si>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</si>
  <si>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</si>
  <si>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</si>
  <si>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</si>
  <si>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</si>
  <si>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</si>
  <si>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</si>
  <si>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</si>
  <si>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</si>
  <si>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</si>
  <si>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</si>
  <si>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</si>
  <si>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</si>
  <si>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</si>
  <si>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</si>
  <si>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</si>
  <si>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</si>
  <si>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</si>
  <si>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</si>
  <si>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</si>
  <si>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</si>
  <si>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</si>
  <si>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</si>
  <si>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</si>
  <si>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</si>
  <si>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</si>
  <si>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</si>
  <si>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</si>
  <si>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</si>
  <si>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</si>
  <si>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</si>
  <si>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</si>
  <si>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</si>
  <si>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</si>
  <si>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</si>
  <si>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</si>
  <si>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</si>
  <si>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</si>
  <si>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</si>
  <si>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</si>
  <si>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</si>
  <si>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</si>
  <si>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</si>
  <si>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</si>
  <si>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</si>
  <si>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</si>
  <si>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</si>
  <si>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</si>
  <si>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</si>
  <si>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</si>
  <si>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</si>
  <si>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</si>
  <si>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</si>
  <si>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</si>
  <si>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</si>
  <si>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</si>
  <si>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</si>
  <si>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</si>
  <si>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</si>
  <si>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</si>
  <si>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</si>
  <si>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</si>
  <si>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</si>
  <si>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</si>
  <si>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</si>
  <si>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</si>
  <si>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</si>
  <si>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</si>
  <si>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</si>
  <si>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</si>
  <si>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</si>
  <si>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</si>
  <si>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</si>
  <si>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</si>
  <si>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</si>
  <si>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</si>
  <si>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</si>
  <si>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</si>
  <si>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</si>
  <si>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</si>
  <si>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</si>
  <si>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</si>
  <si>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</si>
  <si>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</si>
  <si>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</si>
  <si>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</si>
  <si>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</si>
  <si>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</si>
  <si>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</si>
  <si>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</si>
  <si>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</si>
  <si>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</si>
  <si>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</si>
  <si>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</si>
  <si>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</si>
  <si>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</si>
  <si>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</si>
  <si>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</si>
  <si>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</si>
  <si>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</si>
  <si>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</si>
  <si>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</si>
  <si>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</si>
  <si>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</si>
  <si>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</si>
  <si>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</si>
  <si>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</si>
  <si>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</si>
  <si>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</si>
  <si>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</si>
  <si>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</si>
  <si>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</si>
  <si>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</si>
  <si>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</si>
  <si>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</si>
  <si>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</si>
  <si>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</si>
  <si>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</si>
  <si>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</si>
  <si>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</si>
  <si>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</si>
  <si>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</si>
  <si>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</si>
  <si>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</si>
  <si>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</si>
  <si>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</si>
  <si>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</si>
  <si>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</si>
  <si>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</si>
  <si>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</si>
  <si>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</si>
  <si>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</si>
  <si>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</si>
  <si>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</si>
  <si>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</si>
  <si>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</si>
  <si>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</si>
  <si>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</si>
  <si>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</si>
  <si>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</si>
  <si>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</si>
  <si>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</si>
  <si>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</si>
  <si>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</si>
  <si>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</si>
  <si>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</si>
  <si>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</si>
  <si>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</si>
  <si>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</si>
  <si>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</si>
  <si>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</si>
  <si>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</si>
  <si>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</si>
  <si>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</si>
  <si>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</si>
  <si>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</si>
  <si>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</si>
  <si>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</si>
  <si>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</si>
  <si>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</si>
  <si>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</si>
  <si>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</si>
  <si>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</si>
  <si>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</si>
  <si>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</si>
  <si>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</si>
  <si>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</si>
  <si>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</si>
  <si>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</si>
  <si>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</si>
  <si>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</si>
  <si>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</si>
  <si>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</si>
  <si>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</si>
  <si>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</si>
  <si>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</si>
  <si>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</si>
  <si>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</si>
  <si>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</si>
  <si>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</si>
  <si>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</si>
  <si>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</si>
  <si>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</si>
  <si>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</si>
  <si>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</si>
  <si>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</si>
  <si>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</si>
  <si>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</si>
  <si>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</si>
  <si>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</si>
  <si>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</si>
  <si>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</si>
  <si>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</si>
  <si>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</si>
  <si>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</si>
  <si>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</si>
  <si>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</si>
  <si>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</si>
  <si>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</si>
  <si>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</si>
  <si>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</si>
  <si>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</si>
  <si>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</si>
  <si>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</si>
  <si>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</si>
  <si>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</si>
  <si>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</si>
  <si>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</si>
  <si>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</si>
  <si>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</si>
  <si>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</si>
  <si>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</si>
  <si>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</si>
  <si>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</si>
  <si>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</si>
  <si>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</si>
  <si>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</si>
  <si>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</si>
  <si>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</si>
  <si>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</si>
  <si>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</si>
  <si>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</si>
  <si>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</si>
  <si>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</si>
  <si>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</si>
  <si>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</si>
  <si>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</si>
  <si>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</si>
  <si>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</si>
  <si>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</si>
  <si>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</si>
  <si>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</si>
  <si>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</si>
  <si>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</si>
  <si>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</si>
  <si>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</si>
  <si>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</si>
  <si>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</si>
  <si>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</si>
  <si>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</si>
  <si>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</si>
  <si>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</si>
  <si>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</si>
  <si>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</si>
  <si>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</si>
  <si>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</si>
  <si>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</si>
  <si>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</si>
  <si>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</si>
  <si>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</si>
  <si>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</si>
  <si>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</si>
  <si>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</si>
  <si>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</si>
  <si>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</si>
  <si>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</si>
  <si>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</si>
  <si>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</si>
  <si>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</si>
  <si>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</si>
  <si>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</si>
  <si>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</si>
  <si>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</si>
  <si>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</si>
  <si>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</si>
  <si>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</si>
  <si>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</si>
  <si>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</si>
  <si>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</si>
  <si>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</si>
  <si>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</si>
  <si>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</si>
  <si>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</si>
  <si>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</si>
  <si>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</si>
  <si>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</si>
  <si>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</si>
  <si>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</si>
  <si>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</si>
  <si>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</si>
  <si>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</si>
  <si>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</si>
  <si>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</si>
  <si>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</si>
  <si>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</si>
  <si>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</si>
  <si>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</si>
  <si>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</si>
  <si>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</si>
  <si>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</si>
  <si>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</si>
  <si>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</si>
  <si>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</si>
  <si>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</si>
  <si>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</si>
  <si>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</si>
  <si>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</si>
  <si>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</si>
  <si>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</si>
  <si>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</si>
  <si>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</si>
  <si>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</si>
  <si>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</si>
  <si>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</si>
  <si>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</si>
  <si>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</si>
  <si>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</si>
  <si>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</si>
  <si>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</si>
  <si>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</si>
  <si>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</si>
  <si>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</si>
  <si>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</si>
  <si>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</si>
  <si>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</si>
  <si>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</si>
  <si>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</si>
  <si>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</si>
  <si>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</si>
  <si>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</si>
  <si>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</si>
  <si>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</si>
  <si>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</si>
  <si>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</si>
  <si>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</si>
  <si>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</si>
  <si>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</si>
  <si>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</si>
  <si>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</si>
  <si>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</si>
  <si>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</si>
  <si>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</si>
  <si>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</si>
  <si>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</si>
  <si>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</si>
  <si>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</si>
  <si>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</si>
  <si>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</si>
  <si>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</si>
  <si>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</si>
  <si>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</si>
  <si>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</si>
  <si>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</si>
  <si>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</si>
  <si>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</si>
  <si>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</si>
  <si>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</si>
  <si>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</si>
  <si>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</si>
  <si>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</si>
  <si>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</si>
  <si>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</si>
  <si>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</si>
  <si>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</si>
  <si>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</si>
  <si>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</si>
  <si>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</si>
  <si>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</si>
  <si>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</si>
  <si>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</si>
  <si>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</si>
  <si>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</si>
  <si>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</si>
  <si>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</si>
  <si>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</si>
  <si>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</si>
  <si>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</si>
  <si>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</si>
  <si>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</si>
  <si>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</si>
  <si>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</si>
  <si>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</si>
  <si>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</si>
  <si>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</si>
  <si>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</si>
  <si>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</si>
  <si>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</si>
  <si>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</si>
  <si>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</si>
  <si>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</si>
  <si>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</si>
  <si>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</si>
  <si>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</si>
  <si>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</si>
  <si>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</si>
  <si>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</si>
  <si>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</si>
  <si>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</si>
  <si>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</si>
  <si>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</si>
  <si>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</si>
  <si>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</si>
  <si>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</si>
  <si>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</si>
  <si>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</si>
  <si>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</si>
  <si>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</si>
  <si>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</si>
  <si>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</si>
  <si>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</si>
  <si>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</si>
  <si>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</si>
  <si>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</si>
  <si>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</si>
  <si>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</si>
  <si>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</si>
  <si>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</si>
  <si>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</si>
  <si>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</si>
  <si>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</si>
  <si>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</si>
  <si>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</si>
  <si>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</si>
  <si>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</si>
  <si>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</si>
  <si>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</si>
  <si>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</si>
  <si>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</si>
  <si>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</si>
  <si>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</si>
  <si>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</si>
  <si>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</si>
  <si>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</si>
  <si>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</si>
  <si>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</si>
  <si>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</si>
  <si>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</si>
  <si>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</si>
  <si>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</si>
  <si>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</si>
  <si>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</si>
  <si>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</si>
  <si>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</si>
  <si>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</si>
  <si>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</si>
  <si>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</si>
  <si>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</si>
  <si>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</si>
  <si>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</si>
  <si>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</si>
  <si>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</si>
  <si>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</si>
  <si>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</si>
  <si>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</si>
  <si>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</si>
  <si>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</si>
  <si>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</si>
  <si>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</si>
  <si>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</si>
  <si>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</si>
  <si>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</si>
  <si>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</si>
  <si>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</si>
  <si>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</si>
  <si>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</si>
  <si>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</si>
  <si>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</si>
  <si>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</si>
  <si>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</si>
  <si>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</si>
  <si>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</si>
  <si>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</si>
  <si>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</si>
  <si>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</si>
  <si>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</si>
  <si>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</si>
  <si>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</si>
  <si>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</si>
  <si>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</si>
  <si>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</si>
  <si>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</si>
  <si>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</si>
  <si>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</si>
  <si>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</si>
  <si>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</si>
  <si>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</si>
  <si>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</si>
  <si>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</si>
  <si>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</si>
  <si>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</si>
  <si>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</si>
  <si>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</si>
  <si>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</si>
  <si>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</si>
  <si>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</si>
  <si>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</si>
  <si>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</si>
  <si>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</si>
  <si>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</si>
  <si>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</si>
  <si>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</si>
  <si>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</si>
  <si>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</si>
  <si>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</si>
  <si>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</si>
  <si>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</si>
  <si>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</si>
  <si>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</si>
  <si>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</si>
  <si>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</si>
  <si>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</si>
  <si>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</si>
  <si>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</si>
  <si>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</si>
  <si>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</si>
  <si>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</si>
  <si>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</si>
  <si>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</si>
  <si>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</si>
  <si>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</si>
  <si>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</si>
  <si>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</si>
  <si>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</si>
  <si>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</si>
  <si>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</si>
  <si>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</si>
  <si>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</si>
  <si>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</si>
  <si>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</si>
  <si>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</si>
  <si>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</si>
  <si>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</si>
  <si>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</si>
  <si>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</si>
  <si>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</si>
  <si>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</si>
  <si>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</si>
  <si>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</si>
  <si>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</si>
  <si>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</si>
  <si>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</si>
  <si>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</si>
  <si>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</si>
  <si>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</si>
  <si>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</si>
  <si>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</si>
  <si>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</si>
  <si>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</si>
  <si>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</si>
  <si>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</si>
  <si>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</si>
  <si>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</si>
  <si>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</si>
  <si>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</si>
  <si>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</si>
  <si>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</si>
  <si>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</si>
  <si>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</si>
  <si>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</si>
  <si>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</si>
  <si>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</si>
  <si>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</si>
  <si>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</si>
  <si>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</si>
  <si>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</si>
  <si>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</si>
  <si>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</si>
  <si>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</si>
  <si>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</si>
  <si>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</si>
  <si>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</si>
  <si>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</si>
  <si>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</si>
  <si>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</si>
  <si>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</si>
  <si>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</si>
  <si>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</si>
  <si>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</si>
  <si>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</si>
  <si>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</si>
  <si>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</si>
  <si>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</si>
  <si>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</si>
  <si>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</si>
  <si>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</si>
  <si>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</si>
  <si>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</si>
  <si>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</si>
  <si>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</si>
  <si>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</si>
  <si>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</si>
  <si>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</si>
  <si>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</si>
  <si>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</si>
  <si>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</si>
  <si>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</si>
  <si>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</si>
  <si>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</si>
  <si>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</si>
  <si>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</si>
  <si>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</si>
  <si>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</si>
  <si>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</si>
  <si>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</si>
  <si>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</si>
  <si>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</si>
  <si>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</si>
  <si>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</si>
  <si>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</si>
  <si>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</si>
  <si>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</si>
  <si>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</si>
  <si>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</si>
  <si>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</si>
  <si>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</si>
  <si>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</si>
  <si>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</si>
  <si>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</si>
  <si>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</si>
  <si>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</si>
  <si>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</si>
  <si>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</si>
  <si>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</si>
  <si>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</si>
  <si>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</si>
  <si>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</si>
  <si>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</si>
  <si>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</si>
  <si>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</si>
  <si>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</si>
  <si>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</si>
  <si>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</si>
  <si>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</si>
  <si>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</si>
  <si>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</si>
  <si>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</si>
  <si>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</si>
  <si>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</si>
  <si>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</si>
  <si>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</si>
  <si>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</si>
  <si>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</si>
  <si>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</si>
  <si>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</si>
  <si>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</si>
  <si>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</si>
  <si>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</si>
  <si>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</si>
  <si>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</si>
  <si>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</si>
  <si>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</si>
  <si>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</si>
  <si>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</si>
  <si>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</si>
  <si>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</si>
  <si>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</si>
  <si>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</si>
  <si>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</si>
  <si>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</si>
  <si>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</si>
  <si>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</si>
  <si>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</si>
  <si>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</si>
  <si>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</si>
  <si>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</si>
  <si>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</si>
  <si>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</si>
  <si>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</si>
  <si>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</si>
  <si>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</si>
  <si>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</si>
  <si>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</si>
  <si>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</si>
  <si>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</si>
  <si>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</si>
  <si>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</si>
  <si>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</si>
  <si>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</si>
  <si>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</si>
  <si>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</si>
  <si>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</si>
  <si>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</si>
  <si>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</si>
  <si>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</si>
  <si>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</si>
  <si>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</si>
  <si>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</si>
  <si>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</si>
  <si>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</si>
  <si>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</si>
  <si>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</si>
  <si>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</si>
  <si>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</si>
  <si>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</si>
  <si>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</si>
  <si>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</si>
  <si>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</si>
  <si>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</si>
  <si>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</si>
  <si>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</si>
  <si>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</si>
  <si>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</si>
  <si>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</si>
  <si>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</si>
  <si>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</si>
  <si>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</si>
  <si>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</si>
  <si>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</si>
  <si>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</si>
  <si>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</si>
  <si>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</si>
  <si>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</si>
  <si>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</si>
  <si>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</si>
  <si>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</si>
  <si>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</si>
  <si>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</si>
  <si>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</si>
  <si>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</si>
  <si>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</si>
  <si>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</si>
  <si>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</si>
  <si>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</si>
  <si>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</si>
  <si>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</si>
  <si>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</si>
  <si>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</si>
  <si>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</si>
  <si>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</si>
  <si>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</si>
  <si>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</si>
  <si>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</si>
  <si>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</si>
  <si>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</si>
  <si>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</si>
  <si>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</si>
  <si>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</si>
  <si>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</si>
  <si>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</si>
  <si>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</si>
  <si>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</si>
  <si>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</si>
  <si>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</si>
  <si>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</si>
  <si>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</si>
  <si>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</si>
  <si>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</si>
  <si>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</si>
  <si>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</si>
  <si>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</si>
  <si>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</si>
  <si>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</si>
  <si>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</si>
  <si>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</si>
  <si>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</si>
  <si>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</si>
  <si>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</si>
  <si>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</si>
  <si>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</si>
  <si>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</si>
  <si>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</si>
  <si>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</si>
  <si>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</si>
  <si>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</si>
  <si>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</si>
  <si>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</si>
  <si>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</si>
  <si>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</si>
  <si>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</si>
  <si>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</si>
  <si>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</si>
  <si>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</si>
  <si>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</si>
  <si>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</si>
  <si>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</si>
  <si>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</si>
  <si>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</si>
  <si>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</si>
  <si>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</si>
  <si>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</si>
  <si>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</si>
  <si>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</si>
  <si>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</si>
  <si>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</si>
  <si>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</si>
  <si>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</si>
  <si>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</si>
  <si>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</si>
  <si>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</si>
  <si>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</si>
  <si>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</si>
  <si>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</si>
  <si>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</si>
  <si>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</si>
  <si>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</si>
  <si>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</si>
  <si>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</si>
  <si>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</si>
  <si>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</si>
  <si>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</si>
  <si>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</si>
  <si>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</si>
  <si>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</si>
  <si>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</si>
  <si>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</si>
  <si>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</si>
  <si>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</si>
  <si>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</si>
  <si>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</si>
  <si>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</si>
  <si>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</si>
  <si>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</si>
  <si>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</si>
  <si>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</si>
  <si>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</si>
  <si>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</si>
  <si>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</si>
  <si>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</si>
  <si>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</si>
  <si>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</si>
  <si>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</si>
  <si>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</si>
  <si>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</si>
  <si>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</si>
  <si>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</si>
  <si>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</si>
  <si>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</si>
  <si>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</si>
  <si>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</si>
  <si>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</si>
  <si>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</si>
  <si>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</si>
  <si>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</si>
  <si>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</si>
  <si>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</si>
  <si>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</si>
  <si>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</si>
  <si>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</si>
  <si>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</si>
  <si>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</si>
  <si>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</si>
  <si>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</si>
  <si>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</si>
  <si>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</si>
  <si>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</si>
  <si>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</si>
  <si>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</si>
  <si>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</si>
  <si>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</si>
  <si>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</si>
  <si>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</si>
  <si>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</si>
  <si>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</si>
  <si>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</si>
  <si>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</si>
  <si>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</si>
  <si>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</si>
  <si>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</si>
  <si>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</si>
  <si>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</si>
  <si>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</si>
  <si>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</si>
  <si>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</si>
  <si>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</si>
  <si>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</si>
  <si>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</si>
  <si>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</si>
  <si>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</si>
  <si>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</si>
  <si>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</si>
  <si>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</si>
  <si>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</si>
  <si>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</si>
  <si>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</si>
  <si>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</si>
  <si>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</si>
  <si>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</si>
  <si>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</si>
  <si>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</si>
  <si>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</si>
  <si>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</si>
  <si>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</si>
  <si>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</si>
  <si>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</si>
  <si>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</si>
  <si>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</si>
  <si>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</si>
  <si>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</si>
  <si>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</si>
  <si>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</si>
  <si>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</si>
  <si>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</si>
  <si>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</si>
  <si>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</si>
  <si>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</si>
  <si>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</si>
  <si>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</si>
  <si>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</si>
  <si>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</si>
  <si>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</si>
  <si>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</si>
  <si>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</si>
  <si>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</si>
  <si>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</si>
  <si>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</si>
  <si>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</si>
  <si>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</si>
  <si>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</si>
  <si>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</si>
  <si>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</si>
  <si>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</si>
  <si>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</si>
  <si>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</si>
  <si>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</si>
  <si>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</si>
  <si>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</si>
  <si>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</si>
  <si>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</si>
  <si>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</si>
  <si>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</si>
  <si>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</si>
  <si>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</si>
  <si>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</si>
  <si>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</si>
  <si>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</si>
  <si>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</si>
  <si>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</si>
  <si>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</si>
  <si>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</si>
  <si>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</si>
  <si>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</si>
  <si>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</si>
  <si>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</si>
  <si>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</si>
  <si>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</si>
  <si>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</si>
  <si>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</si>
  <si>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</si>
  <si>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</si>
  <si>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</si>
  <si>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</si>
  <si>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</si>
  <si>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</si>
  <si>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</si>
  <si>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</si>
  <si>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</si>
  <si>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</si>
  <si>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</si>
  <si>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</si>
  <si>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</si>
  <si>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</si>
  <si>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</si>
  <si>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</si>
  <si>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</si>
  <si>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</si>
  <si>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</si>
  <si>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</si>
  <si>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</si>
  <si>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</si>
  <si>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</si>
  <si>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</si>
  <si>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</si>
  <si>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</si>
  <si>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</si>
  <si>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</si>
  <si>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</si>
  <si>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</si>
  <si>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</si>
  <si>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</si>
  <si>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</si>
  <si>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</si>
  <si>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</si>
  <si>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</si>
  <si>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</si>
  <si>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</si>
  <si>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</si>
  <si>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</si>
  <si>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</si>
  <si>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</si>
  <si>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</si>
  <si>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</si>
  <si>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</si>
  <si>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</si>
  <si>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</si>
  <si>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</si>
  <si>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</si>
  <si>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</si>
  <si>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</si>
  <si>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</si>
  <si>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</si>
  <si>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</si>
  <si>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</si>
  <si>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</si>
  <si>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</si>
  <si>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</si>
  <si>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</si>
  <si>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</si>
  <si>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</si>
  <si>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</si>
  <si>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</si>
  <si>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</si>
  <si>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</si>
  <si>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</si>
  <si>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</si>
  <si>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</si>
  <si>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</si>
  <si>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</si>
  <si>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</si>
  <si>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</si>
  <si>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</si>
  <si>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</si>
  <si>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</si>
  <si>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</si>
  <si>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</si>
  <si>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</si>
  <si>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</si>
  <si>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</si>
  <si>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</si>
  <si>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</si>
  <si>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</si>
  <si>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</si>
  <si>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</si>
  <si>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</si>
  <si>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</si>
  <si>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</si>
  <si>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</si>
  <si>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</si>
  <si>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</si>
  <si>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</si>
  <si>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</si>
  <si>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</si>
  <si>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</si>
  <si>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</si>
  <si>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</si>
  <si>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</si>
  <si>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</si>
  <si>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</si>
  <si>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</si>
  <si>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</si>
  <si>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</si>
  <si>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</si>
  <si>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</si>
  <si>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</si>
  <si>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</si>
  <si>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</si>
  <si>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</si>
  <si>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</si>
  <si>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</si>
  <si>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</si>
  <si>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</si>
  <si>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</si>
  <si>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</si>
  <si>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</si>
  <si>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</si>
  <si>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</si>
  <si>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</si>
  <si>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</si>
  <si>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</si>
  <si>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</si>
  <si>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</si>
  <si>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</si>
  <si>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</si>
  <si>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</si>
  <si>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</si>
  <si>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</si>
  <si>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</si>
  <si>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</si>
  <si>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</si>
  <si>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</si>
  <si>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</si>
  <si>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</si>
  <si>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</si>
  <si>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</si>
  <si>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</si>
  <si>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</si>
  <si>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</si>
  <si>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</si>
  <si>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</si>
  <si>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</si>
  <si>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</si>
  <si>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</si>
  <si>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</si>
  <si>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</si>
  <si>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</si>
  <si>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</si>
  <si>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</si>
  <si>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</si>
  <si>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</si>
  <si>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</si>
  <si>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</si>
  <si>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</si>
  <si>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</si>
  <si>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</si>
  <si>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</si>
  <si>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</si>
  <si>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</si>
  <si>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</si>
  <si>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</si>
  <si>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</si>
  <si>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</si>
  <si>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</si>
  <si>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</si>
  <si>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</si>
  <si>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</si>
  <si>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</si>
  <si>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</si>
  <si>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</si>
  <si>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</si>
  <si>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</si>
  <si>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</si>
  <si>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</si>
  <si>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</si>
  <si>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</si>
  <si>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</si>
  <si>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</si>
  <si>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</si>
  <si>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</si>
  <si>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</si>
  <si>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</si>
  <si>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</si>
  <si>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</si>
  <si>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</si>
  <si>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</si>
  <si>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</si>
  <si>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</si>
  <si>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</si>
  <si>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</si>
  <si>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</si>
  <si>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</si>
  <si>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</si>
  <si>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</si>
  <si>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</si>
  <si>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</si>
  <si>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</si>
  <si>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</si>
  <si>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</si>
  <si>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</si>
  <si>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</si>
  <si>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</si>
  <si>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</si>
  <si>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</si>
  <si>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</si>
  <si>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</si>
  <si>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</si>
  <si>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</si>
  <si>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</si>
  <si>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</si>
  <si>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</si>
  <si>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</si>
  <si>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</si>
  <si>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</si>
  <si>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</si>
  <si>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</si>
  <si>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</si>
  <si>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</si>
  <si>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</si>
  <si>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</si>
  <si>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</si>
  <si>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</si>
  <si>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</si>
  <si>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</si>
  <si>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</si>
  <si>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</si>
  <si>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</si>
  <si>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</si>
  <si>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</si>
  <si>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</si>
  <si>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</si>
  <si>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</si>
  <si>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</si>
  <si>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</si>
  <si>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</si>
  <si>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</si>
  <si>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</si>
  <si>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</si>
  <si>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</si>
  <si>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</si>
  <si>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</si>
  <si>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</si>
  <si>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</si>
  <si>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</si>
  <si>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</si>
  <si>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</si>
  <si>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</si>
  <si>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</si>
  <si>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</si>
  <si>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</si>
  <si>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</si>
  <si>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</si>
  <si>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</si>
  <si>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</si>
  <si>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</si>
  <si>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</si>
  <si>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</si>
  <si>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</si>
  <si>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</si>
  <si>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</si>
  <si>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</si>
  <si>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</si>
  <si>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</si>
  <si>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</si>
  <si>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</si>
  <si>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</si>
  <si>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</si>
  <si>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</si>
  <si>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</si>
  <si>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</si>
  <si>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</si>
  <si>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</si>
  <si>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</si>
  <si>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</si>
  <si>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</si>
  <si>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</si>
  <si>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</si>
  <si>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</si>
  <si>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</si>
  <si>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</si>
  <si>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</si>
  <si>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</si>
  <si>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</si>
  <si>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</si>
  <si>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</si>
  <si>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</si>
  <si>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</si>
  <si>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</si>
  <si>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</si>
  <si>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</si>
  <si>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</si>
  <si>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</si>
  <si>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</si>
  <si>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</si>
  <si>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</si>
  <si>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</si>
  <si>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</si>
  <si>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</si>
  <si>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</si>
  <si>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</si>
  <si>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</si>
  <si>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</si>
  <si>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</si>
  <si>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</si>
  <si>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</si>
  <si>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</si>
  <si>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</si>
  <si>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</si>
  <si>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</si>
  <si>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</si>
  <si>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</si>
  <si>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</si>
  <si>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</si>
  <si>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</si>
  <si>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</si>
  <si>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</si>
  <si>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</si>
  <si>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</si>
  <si>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</si>
  <si>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</si>
  <si>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</si>
  <si>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</si>
  <si>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</si>
  <si>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</si>
  <si>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</si>
  <si>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</si>
  <si>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</si>
  <si>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</si>
  <si>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</si>
  <si>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</si>
  <si>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</si>
  <si>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</si>
  <si>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</si>
  <si>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</si>
  <si>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</si>
  <si>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</si>
  <si>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</si>
  <si>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</si>
  <si>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</si>
  <si>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</si>
  <si>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</si>
  <si>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</si>
  <si>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</si>
  <si>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</si>
  <si>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</si>
  <si>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</si>
  <si>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</si>
  <si>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</si>
  <si>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</si>
  <si>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</si>
  <si>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</si>
  <si>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</si>
  <si>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</si>
  <si>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</si>
  <si>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</si>
  <si>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</si>
  <si>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</si>
  <si>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</si>
  <si>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</si>
  <si>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</si>
  <si>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</si>
  <si>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</si>
  <si>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</si>
  <si>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</si>
  <si>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</si>
  <si>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</si>
  <si>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</si>
  <si>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</si>
  <si>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</si>
  <si>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</si>
  <si>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</si>
  <si>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</si>
  <si>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</si>
  <si>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</si>
  <si>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</si>
  <si>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</si>
  <si>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</si>
  <si>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</si>
  <si>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</si>
  <si>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</si>
  <si>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</si>
  <si>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</si>
  <si>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</si>
  <si>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</si>
  <si>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</si>
  <si>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</si>
  <si>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</si>
  <si>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</si>
  <si>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</si>
  <si>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</si>
  <si>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</si>
  <si>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</si>
  <si>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</si>
  <si>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</si>
  <si>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</si>
  <si>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</si>
  <si>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</si>
  <si>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</si>
  <si>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</si>
  <si>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</si>
  <si>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</si>
  <si>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</si>
  <si>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</si>
  <si>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</si>
  <si>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</si>
  <si>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</si>
  <si>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</si>
  <si>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</si>
  <si>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</si>
  <si>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</si>
  <si>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</si>
  <si>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</si>
  <si>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</si>
  <si>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</si>
  <si>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</si>
  <si>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</si>
  <si>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</si>
  <si>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</si>
  <si>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</si>
  <si>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</si>
  <si>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</si>
  <si>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</si>
  <si>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</si>
  <si>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</si>
  <si>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</si>
  <si>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</si>
  <si>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</si>
  <si>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</si>
  <si>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</si>
  <si>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</si>
  <si>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</si>
  <si>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</si>
  <si>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</si>
  <si>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</si>
  <si>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</si>
  <si>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</si>
  <si>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</si>
  <si>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</si>
  <si>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</si>
  <si>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</si>
  <si>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</si>
  <si>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</si>
  <si>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</si>
  <si>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</si>
  <si>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</si>
  <si>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</si>
  <si>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</si>
  <si>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</si>
  <si>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</si>
  <si>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</si>
  <si>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</si>
  <si>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</si>
  <si>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</si>
  <si>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</si>
  <si>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</si>
  <si>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</si>
  <si>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</si>
  <si>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</si>
  <si>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</si>
  <si>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</si>
  <si>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</si>
  <si>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</si>
  <si>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</si>
  <si>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</si>
  <si>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</si>
  <si>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</si>
  <si>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</si>
  <si>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</si>
  <si>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</si>
  <si>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</si>
  <si>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</si>
  <si>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</si>
  <si>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</si>
  <si>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</si>
  <si>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</si>
  <si>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</si>
  <si>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</si>
  <si>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</si>
  <si>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</si>
  <si>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</si>
  <si>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</si>
  <si>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</si>
  <si>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</si>
  <si>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</si>
  <si>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</si>
  <si>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</si>
  <si>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</si>
  <si>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</si>
  <si>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</si>
  <si>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</si>
  <si>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</si>
  <si>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</si>
  <si>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</si>
  <si>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</si>
  <si>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</si>
  <si>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</si>
  <si>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</si>
  <si>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</si>
  <si>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</si>
  <si>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</si>
  <si>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</si>
  <si>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</si>
  <si>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</si>
  <si>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</si>
  <si>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</si>
  <si>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</si>
  <si>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</si>
  <si>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</si>
  <si>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</si>
  <si>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</si>
  <si>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</si>
  <si>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</si>
  <si>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</si>
  <si>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</si>
  <si>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</si>
  <si>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</si>
  <si>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</si>
  <si>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</si>
  <si>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</si>
  <si>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</si>
  <si>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</si>
  <si>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</si>
  <si>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</si>
  <si>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</si>
  <si>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</si>
  <si>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</si>
  <si>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</si>
  <si>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</si>
  <si>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</si>
  <si>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</si>
  <si>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</si>
  <si>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</si>
  <si>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</si>
  <si>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</si>
  <si>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</si>
  <si>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</si>
  <si>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</si>
  <si>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</si>
  <si>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</si>
  <si>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</si>
  <si>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</si>
  <si>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</si>
  <si>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</si>
  <si>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</si>
  <si>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</si>
  <si>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</si>
  <si>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</si>
  <si>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</si>
  <si>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</si>
  <si>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</si>
  <si>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</si>
  <si>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</si>
  <si>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</si>
  <si>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</si>
  <si>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</si>
  <si>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</si>
  <si>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</si>
  <si>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</si>
  <si>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</si>
  <si>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</si>
  <si>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</si>
  <si>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</si>
  <si>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</si>
  <si>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</si>
  <si>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</si>
  <si>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</si>
  <si>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</si>
  <si>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</si>
  <si>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</si>
  <si>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</si>
  <si>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</si>
  <si>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</si>
  <si>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</si>
  <si>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</si>
  <si>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</si>
  <si>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</si>
  <si>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</si>
  <si>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</si>
  <si>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</si>
  <si>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</si>
  <si>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</si>
  <si>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</si>
  <si>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</si>
  <si>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</si>
  <si>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</si>
  <si>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</si>
  <si>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</si>
  <si>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</si>
  <si>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</si>
  <si>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</si>
  <si>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</si>
  <si>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</si>
  <si>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</si>
  <si>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</si>
  <si>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</si>
  <si>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</si>
  <si>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</si>
  <si>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</si>
  <si>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</si>
  <si>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</si>
  <si>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</si>
  <si>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</si>
  <si>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</si>
  <si>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</si>
  <si>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</si>
  <si>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</si>
  <si>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</si>
  <si>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</si>
  <si>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</si>
  <si>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</si>
  <si>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</si>
  <si>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</si>
  <si>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</si>
  <si>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</si>
  <si>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</si>
  <si>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</si>
  <si>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</si>
  <si>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</si>
  <si>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</si>
  <si>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</si>
  <si>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</si>
  <si>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</si>
  <si>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</si>
  <si>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</si>
  <si>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</si>
  <si>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</si>
  <si>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</si>
  <si>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</si>
  <si>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</si>
  <si>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</si>
  <si>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</si>
  <si>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</si>
  <si>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</si>
  <si>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</si>
  <si>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</si>
  <si>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</si>
  <si>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</si>
  <si>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</si>
  <si>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</si>
  <si>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</si>
  <si>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</si>
  <si>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</si>
  <si>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</si>
  <si>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</si>
  <si>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</si>
  <si>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</si>
  <si>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</si>
  <si>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</si>
  <si>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</si>
  <si>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</si>
  <si>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</si>
  <si>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</si>
  <si>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</si>
  <si>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</si>
  <si>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</si>
  <si>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</si>
  <si>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</si>
  <si>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</si>
  <si>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</si>
  <si>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</si>
  <si>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</si>
  <si>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</si>
  <si>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</si>
  <si>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</si>
  <si>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</si>
  <si>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</si>
  <si>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</si>
  <si>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</si>
  <si>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</si>
  <si>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</si>
  <si>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</si>
  <si>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</si>
  <si>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</si>
  <si>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</si>
  <si>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</si>
  <si>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</si>
  <si>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</si>
  <si>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</si>
  <si>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</si>
  <si>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</si>
  <si>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</si>
  <si>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</si>
  <si>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</si>
  <si>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</si>
  <si>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</si>
  <si>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</si>
  <si>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</si>
  <si>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</si>
  <si>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</si>
  <si>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</si>
  <si>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</si>
  <si>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</si>
  <si>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</si>
  <si>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</si>
  <si>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</si>
  <si>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</si>
  <si>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</si>
  <si>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</si>
  <si>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</si>
  <si>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</si>
  <si>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</si>
  <si>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</si>
  <si>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</si>
  <si>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</si>
  <si>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</si>
  <si>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</si>
  <si>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</si>
  <si>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</si>
  <si>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</si>
  <si>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</si>
  <si>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</si>
  <si>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</si>
  <si>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</si>
  <si>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</si>
  <si>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</si>
  <si>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</si>
  <si>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</si>
  <si>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</si>
  <si>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</si>
  <si>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</si>
  <si>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</si>
  <si>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</si>
  <si>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</si>
  <si>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</si>
  <si>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</si>
  <si>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</si>
  <si>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</si>
  <si>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</si>
  <si>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</si>
  <si>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</si>
  <si>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</si>
  <si>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</si>
  <si>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</si>
  <si>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</si>
  <si>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</si>
  <si>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</si>
  <si>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</si>
  <si>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</si>
  <si>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</si>
  <si>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</si>
  <si>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</si>
  <si>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</si>
  <si>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</si>
  <si>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</si>
  <si>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</si>
  <si>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</si>
  <si>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</si>
  <si>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</si>
  <si>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</si>
  <si>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</si>
  <si>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</si>
  <si>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</si>
  <si>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</si>
  <si>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</si>
  <si>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</si>
  <si>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</si>
  <si>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</si>
  <si>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</si>
  <si>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</si>
  <si>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</si>
  <si>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</si>
  <si>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</si>
  <si>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</si>
  <si>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</si>
  <si>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</si>
  <si>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</si>
  <si>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</si>
  <si>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</si>
  <si>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</si>
  <si>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</si>
  <si>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</si>
  <si>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</si>
  <si>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</si>
  <si>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</si>
  <si>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</si>
  <si>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</si>
  <si>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</si>
  <si>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</si>
  <si>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</si>
  <si>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</si>
  <si>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</si>
  <si>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</si>
  <si>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</si>
  <si>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</si>
  <si>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</si>
  <si>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</si>
  <si>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</si>
  <si>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</si>
  <si>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</si>
  <si>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</si>
  <si>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</si>
  <si>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</si>
  <si>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</si>
  <si>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</si>
  <si>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</si>
  <si>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</si>
  <si>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</si>
  <si>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</si>
  <si>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</si>
  <si>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</si>
  <si>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</si>
  <si>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</si>
  <si>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</si>
  <si>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</si>
  <si>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</si>
  <si>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</si>
  <si>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</si>
  <si>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</si>
  <si>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</si>
  <si>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</si>
  <si>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</si>
  <si>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</si>
  <si>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</si>
  <si>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</si>
  <si>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</si>
  <si>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</si>
  <si>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</si>
  <si>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</si>
  <si>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</si>
  <si>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</si>
  <si>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</si>
  <si>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</si>
  <si>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</si>
  <si>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</si>
  <si>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</si>
  <si>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</si>
  <si>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</si>
  <si>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</si>
  <si>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</si>
  <si>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</si>
  <si>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</si>
  <si>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</si>
  <si>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</si>
  <si>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</si>
  <si>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</si>
  <si>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</si>
  <si>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</si>
  <si>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</si>
  <si>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</si>
  <si>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</si>
  <si>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</si>
  <si>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</si>
  <si>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</si>
  <si>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</si>
  <si>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</si>
  <si>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</si>
  <si>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</si>
  <si>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</si>
  <si>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</si>
  <si>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</si>
  <si>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</si>
  <si>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</si>
  <si>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</si>
  <si>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</si>
  <si>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</si>
  <si>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</si>
  <si>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</si>
  <si>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</si>
  <si>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</si>
  <si>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</si>
  <si>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</si>
  <si>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</si>
  <si>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</si>
  <si>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</si>
  <si>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</si>
  <si>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</si>
  <si>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</si>
  <si>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</si>
  <si>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</si>
  <si>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</si>
  <si>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</si>
  <si>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</si>
  <si>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</si>
  <si>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</si>
  <si>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</si>
  <si>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</si>
  <si>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</si>
  <si>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</si>
  <si>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</si>
  <si>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</si>
  <si>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</si>
  <si>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</si>
  <si>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</si>
  <si>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</si>
  <si>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</si>
  <si>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</si>
  <si>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</si>
  <si>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</si>
  <si>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</si>
  <si>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</si>
  <si>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</si>
  <si>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</si>
  <si>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</si>
  <si>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</si>
  <si>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</si>
  <si>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</si>
  <si>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</si>
  <si>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</si>
  <si>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</si>
  <si>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</si>
  <si>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</si>
  <si>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</si>
  <si>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</si>
  <si>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</si>
  <si>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</si>
  <si>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</si>
  <si>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</si>
  <si>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</si>
  <si>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</si>
  <si>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</si>
  <si>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</si>
  <si>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</si>
  <si>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</si>
  <si>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</si>
  <si>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</si>
  <si>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</si>
  <si>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</si>
  <si>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</si>
  <si>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</si>
  <si>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</si>
  <si>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</si>
  <si>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</si>
  <si>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</si>
  <si>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</si>
  <si>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</si>
  <si>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</si>
  <si>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</si>
  <si>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</si>
  <si>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</si>
  <si>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</si>
  <si>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</si>
  <si>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</si>
  <si>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</si>
  <si>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</si>
  <si>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</si>
  <si>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</si>
  <si>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</si>
  <si>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</si>
  <si>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</si>
  <si>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</si>
  <si>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</si>
  <si>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</si>
  <si>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</si>
  <si>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</si>
  <si>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</si>
  <si>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</si>
  <si>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</si>
  <si>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</si>
  <si>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</si>
  <si>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</si>
  <si>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</si>
  <si>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</si>
  <si>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</si>
  <si>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</si>
  <si>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</si>
  <si>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</si>
  <si>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</si>
  <si>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</si>
  <si>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</si>
  <si>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</si>
  <si>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</si>
  <si>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</si>
  <si>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</si>
  <si>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</si>
  <si>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</si>
  <si>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</si>
  <si>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</si>
  <si>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</si>
  <si>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</si>
  <si>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</si>
  <si>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</si>
  <si>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</si>
  <si>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</si>
  <si>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</si>
  <si>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</si>
  <si>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</si>
  <si>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</si>
  <si>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</si>
  <si>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</si>
  <si>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</si>
  <si>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</si>
  <si>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</si>
  <si>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</si>
  <si>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</si>
  <si>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</si>
  <si>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</si>
  <si>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</si>
  <si>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</si>
  <si>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</si>
  <si>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</si>
  <si>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</si>
  <si>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</si>
  <si>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</si>
  <si>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</si>
  <si>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</si>
  <si>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</si>
  <si>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</si>
  <si>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</si>
  <si>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</si>
  <si>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</si>
  <si>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</si>
  <si>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</si>
  <si>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</si>
  <si>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</si>
  <si>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</si>
  <si>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</si>
  <si>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</si>
  <si>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</si>
  <si>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</si>
  <si>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</si>
  <si>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</si>
  <si>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</si>
  <si>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</si>
  <si>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</si>
  <si>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</si>
  <si>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</si>
  <si>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</si>
  <si>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</si>
  <si>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</si>
  <si>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</si>
  <si>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</si>
  <si>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</si>
  <si>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</si>
  <si>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</si>
  <si>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</si>
  <si>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</si>
  <si>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</si>
  <si>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</si>
  <si>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</si>
  <si>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</si>
  <si>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</si>
  <si>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</si>
  <si>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</si>
  <si>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</si>
  <si>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</si>
  <si>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</si>
  <si>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</si>
  <si>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</si>
  <si>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</si>
  <si>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</si>
  <si>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</si>
  <si>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</si>
  <si>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</si>
  <si>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</si>
  <si>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</si>
  <si>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</si>
  <si>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</si>
  <si>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</si>
  <si>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</si>
  <si>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</si>
  <si>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</si>
  <si>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</si>
  <si>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</si>
  <si>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</si>
  <si>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</si>
  <si>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</si>
  <si>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</si>
  <si>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</si>
  <si>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</si>
  <si>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</si>
  <si>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</si>
  <si>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</si>
  <si>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</si>
  <si>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</si>
  <si>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</si>
  <si>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</si>
  <si>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</si>
  <si>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</si>
  <si>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</si>
  <si>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</si>
  <si>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</si>
  <si>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</si>
  <si>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</si>
  <si>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</si>
  <si>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</si>
  <si>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</si>
  <si>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</si>
  <si>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</si>
  <si>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</si>
  <si>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</si>
  <si>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</si>
  <si>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</si>
  <si>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</si>
  <si>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</si>
  <si>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</si>
  <si>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</si>
  <si>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</si>
  <si>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</si>
  <si>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</si>
  <si>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</si>
  <si>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</si>
  <si>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</si>
  <si>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</si>
  <si>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</si>
  <si>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</si>
  <si>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</si>
  <si>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</si>
  <si>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</si>
  <si>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</si>
  <si>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</si>
  <si>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</si>
  <si>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</si>
  <si>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</si>
  <si>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</si>
  <si>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</si>
  <si>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</si>
  <si>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</si>
  <si>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</si>
  <si>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</si>
  <si>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</si>
  <si>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</si>
  <si>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</si>
  <si>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</si>
  <si>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</si>
  <si>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</si>
  <si>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</si>
  <si>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</si>
  <si>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</si>
  <si>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</si>
  <si>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</si>
  <si>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</si>
  <si>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</si>
  <si>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</si>
  <si>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</si>
  <si>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</si>
  <si>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</si>
  <si>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</si>
  <si>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</si>
  <si>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</si>
  <si>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</si>
  <si>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</si>
  <si>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</si>
  <si>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</si>
  <si>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</si>
  <si>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</si>
  <si>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</si>
  <si>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</si>
  <si>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</si>
  <si>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</si>
  <si>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</si>
  <si>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</si>
  <si>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</si>
  <si>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</si>
  <si>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</si>
  <si>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</si>
  <si>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</si>
  <si>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</si>
  <si>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</si>
  <si>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</si>
  <si>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</si>
  <si>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</si>
  <si>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</si>
  <si>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</si>
  <si>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</si>
  <si>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</si>
  <si>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</si>
  <si>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</si>
  <si>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</si>
  <si>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</si>
  <si>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</si>
  <si>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</si>
  <si>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</si>
  <si>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</si>
  <si>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</si>
  <si>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</si>
  <si>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</si>
  <si>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</si>
  <si>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</si>
  <si>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</si>
  <si>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</si>
  <si>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</si>
  <si>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</si>
  <si>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</si>
  <si>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</si>
  <si>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</si>
  <si>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</si>
  <si>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</si>
  <si>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</si>
  <si>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</si>
  <si>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</si>
  <si>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</si>
  <si>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</si>
  <si>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</si>
  <si>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</si>
  <si>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</si>
  <si>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</si>
  <si>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</si>
  <si>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</si>
  <si>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</si>
  <si>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</si>
  <si>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</si>
  <si>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</si>
  <si>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</si>
  <si>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</si>
  <si>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</si>
  <si>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</si>
  <si>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</si>
  <si>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</si>
  <si>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</si>
  <si>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</si>
  <si>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</si>
  <si>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</si>
  <si>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</si>
  <si>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</si>
  <si>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</si>
  <si>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</si>
  <si>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</si>
  <si>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</si>
  <si>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</si>
  <si>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</si>
  <si>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</si>
  <si>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</si>
  <si>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</si>
  <si>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</si>
  <si>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</si>
  <si>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</si>
  <si>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</si>
  <si>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</si>
  <si>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</si>
  <si>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</si>
  <si>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</si>
  <si>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</si>
  <si>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</si>
  <si>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</si>
  <si>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</si>
  <si>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</si>
  <si>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</si>
  <si>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</si>
  <si>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</si>
  <si>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</si>
  <si>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</si>
  <si>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</si>
  <si>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</si>
  <si>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</si>
  <si>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</si>
  <si>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</si>
  <si>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</si>
  <si>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</si>
  <si>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</si>
  <si>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</si>
  <si>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</si>
  <si>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</si>
  <si>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</si>
  <si>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</si>
  <si>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</si>
  <si>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</si>
  <si>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</si>
  <si>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</si>
  <si>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</si>
  <si>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</si>
  <si>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</si>
  <si>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</si>
  <si>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</si>
  <si>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</si>
  <si>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</si>
  <si>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</si>
  <si>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</si>
  <si>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</si>
  <si>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</si>
  <si>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</si>
  <si>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</si>
  <si>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</si>
  <si>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</si>
  <si>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</si>
  <si>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</si>
  <si>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</si>
  <si>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</si>
  <si>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</si>
  <si>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</si>
  <si>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</si>
  <si>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</si>
  <si>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</si>
  <si>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</si>
  <si>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</si>
  <si>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</si>
  <si>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</si>
  <si>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</si>
  <si>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</si>
  <si>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</si>
  <si>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</si>
  <si>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</si>
  <si>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</si>
  <si>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</si>
  <si>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</si>
  <si>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</si>
  <si>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</si>
  <si>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</si>
  <si>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</si>
  <si>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</si>
  <si>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</si>
  <si>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</si>
  <si>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</si>
  <si>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</si>
  <si>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</si>
  <si>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</si>
  <si>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</si>
  <si>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</si>
  <si>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</si>
  <si>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</si>
  <si>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</si>
  <si>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</si>
  <si>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</si>
  <si>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</si>
  <si>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</si>
  <si>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</si>
  <si>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</si>
  <si>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</si>
  <si>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</si>
  <si>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</si>
  <si>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</si>
  <si>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</si>
  <si>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</si>
  <si>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</si>
  <si>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</si>
  <si>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</si>
  <si>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</si>
  <si>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</si>
  <si>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</si>
  <si>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</si>
  <si>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</si>
  <si>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</si>
  <si>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</si>
  <si>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</si>
  <si>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</si>
  <si>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</si>
  <si>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</si>
  <si>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</si>
  <si>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</si>
  <si>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</si>
  <si>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</si>
  <si>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</si>
  <si>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</si>
  <si>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</si>
  <si>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</si>
  <si>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</si>
  <si>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</si>
  <si>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</si>
  <si>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</si>
  <si>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</si>
  <si>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</si>
  <si>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</si>
  <si>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</si>
  <si>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</si>
  <si>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</si>
  <si>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</si>
  <si>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</si>
  <si>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</si>
  <si>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</si>
  <si>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</si>
  <si>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</si>
  <si>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</si>
  <si>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</si>
  <si>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</si>
  <si>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</si>
  <si>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</si>
  <si>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</si>
  <si>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</si>
  <si>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</si>
  <si>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</si>
  <si>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</si>
  <si>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</si>
  <si>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</si>
  <si>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</si>
  <si>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</si>
  <si>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</si>
  <si>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</si>
  <si>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</si>
  <si>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</si>
  <si>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</si>
  <si>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</si>
  <si>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</si>
  <si>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</si>
  <si>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</si>
  <si>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</si>
  <si>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</si>
  <si>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</si>
  <si>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</si>
  <si>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</si>
  <si>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</si>
  <si>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</si>
  <si>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</si>
  <si>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</si>
  <si>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</si>
  <si>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</si>
  <si>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</si>
  <si>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</si>
  <si>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</si>
  <si>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</si>
  <si>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</si>
  <si>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</si>
  <si>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</si>
  <si>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</si>
  <si>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</si>
  <si>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</si>
  <si>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</si>
  <si>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</si>
  <si>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</si>
  <si>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</si>
  <si>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</si>
  <si>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</si>
  <si>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</si>
  <si>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</si>
  <si>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</si>
  <si>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</si>
  <si>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</si>
  <si>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</si>
  <si>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</si>
  <si>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</si>
  <si>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</si>
  <si>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</si>
  <si>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</si>
  <si>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</si>
  <si>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</si>
  <si>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</si>
  <si>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</si>
  <si>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</si>
  <si>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</si>
  <si>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</si>
  <si>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</si>
  <si>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</si>
  <si>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</si>
  <si>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</si>
  <si>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</si>
  <si>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</si>
  <si>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</si>
  <si>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</si>
  <si>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</si>
  <si>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</si>
  <si>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</si>
  <si>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</si>
  <si>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</si>
  <si>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</si>
  <si>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</si>
  <si>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</si>
  <si>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</si>
  <si>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</si>
  <si>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</si>
  <si>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</si>
  <si>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</si>
  <si>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</si>
  <si>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</si>
  <si>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</si>
  <si>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</si>
  <si>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</si>
  <si>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</si>
  <si>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</si>
  <si>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</si>
  <si>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</si>
  <si>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</si>
  <si>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</si>
  <si>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</si>
  <si>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</si>
  <si>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</si>
  <si>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</si>
  <si>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</si>
  <si>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</si>
  <si>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</si>
  <si>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</si>
  <si>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</si>
  <si>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</si>
  <si>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</si>
  <si>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</si>
  <si>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</si>
  <si>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</si>
  <si>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</si>
  <si>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</si>
  <si>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</si>
  <si>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</si>
  <si>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</si>
  <si>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</si>
  <si>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</si>
  <si>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</si>
  <si>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</si>
  <si>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</si>
  <si>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</si>
  <si>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</si>
  <si>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</si>
  <si>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</si>
  <si>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</si>
  <si>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</si>
  <si>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</si>
  <si>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</si>
  <si>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</si>
  <si>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</si>
  <si>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</si>
  <si>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</si>
  <si>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</si>
  <si>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</si>
  <si>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</si>
  <si>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</si>
  <si>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</si>
  <si>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</si>
  <si>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</si>
  <si>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</si>
  <si>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</si>
  <si>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</si>
  <si>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</si>
  <si>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</si>
  <si>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</si>
  <si>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</si>
  <si>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</si>
  <si>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</si>
  <si>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</si>
  <si>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</si>
  <si>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</si>
  <si>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</si>
  <si>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</si>
  <si>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</si>
  <si>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</si>
  <si>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</si>
  <si>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</si>
  <si>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</si>
  <si>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</si>
  <si>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</si>
  <si>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</si>
  <si>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</si>
  <si>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</si>
  <si>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</si>
  <si>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</si>
  <si>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</si>
  <si>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</si>
  <si>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</si>
  <si>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</si>
  <si>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</si>
  <si>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</si>
  <si>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</si>
  <si>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</si>
  <si>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</si>
  <si>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</si>
  <si>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</si>
  <si>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</si>
  <si>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</si>
  <si>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</si>
  <si>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</si>
  <si>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</si>
  <si>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</si>
  <si>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</si>
  <si>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</si>
  <si>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</si>
  <si>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</si>
  <si>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</si>
  <si>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</si>
  <si>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</si>
  <si>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</si>
  <si>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</si>
  <si>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</si>
  <si>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</si>
  <si>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</si>
  <si>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</si>
  <si>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</si>
  <si>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</si>
  <si>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</si>
  <si>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</si>
  <si>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</si>
  <si>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</si>
  <si>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</si>
  <si>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</si>
  <si>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</si>
  <si>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</si>
  <si>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</si>
  <si>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</si>
  <si>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</si>
  <si>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</si>
  <si>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</si>
  <si>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</si>
  <si>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</si>
  <si>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</si>
  <si>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</si>
  <si>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</si>
  <si>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</si>
  <si>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</si>
  <si>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</si>
  <si>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</si>
  <si>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</si>
  <si>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</si>
  <si>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</si>
  <si>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</si>
  <si>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</si>
  <si>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</si>
  <si>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</si>
  <si>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</si>
  <si>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</si>
  <si>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</si>
  <si>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</si>
  <si>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</si>
  <si>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</si>
  <si>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</si>
  <si>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</si>
  <si>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</si>
  <si>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</si>
  <si>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</si>
  <si>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</si>
  <si>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</si>
  <si>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</si>
  <si>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</si>
  <si>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</si>
  <si>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</si>
  <si>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</si>
  <si>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</si>
  <si>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</si>
  <si>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</si>
  <si>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</si>
  <si>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</si>
  <si>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</si>
  <si>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</si>
  <si>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</si>
  <si>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</si>
  <si>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</si>
  <si>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</si>
  <si>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</si>
  <si>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</si>
  <si>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</si>
  <si>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</si>
  <si>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</si>
  <si>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</si>
  <si>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</si>
  <si>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</si>
  <si>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</si>
  <si>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</si>
  <si>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</si>
  <si>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</si>
  <si>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</si>
  <si>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</si>
  <si>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</si>
  <si>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</si>
  <si>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</si>
  <si>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</si>
  <si>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</si>
  <si>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</si>
  <si>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</si>
  <si>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</si>
  <si>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</si>
  <si>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</si>
  <si>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</si>
  <si>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</si>
  <si>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</si>
  <si>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</si>
  <si>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</si>
  <si>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</si>
  <si>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</si>
  <si>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</si>
  <si>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</si>
  <si>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</si>
  <si>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</si>
  <si>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</si>
  <si>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</si>
  <si>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</si>
  <si>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</si>
  <si>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</si>
  <si>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</si>
  <si>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</si>
  <si>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</si>
  <si>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</si>
  <si>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</si>
  <si>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</si>
  <si>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</si>
  <si>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</si>
  <si>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</si>
  <si>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</si>
  <si>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</si>
  <si>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</si>
  <si>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</si>
  <si>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</si>
  <si>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</si>
  <si>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</si>
  <si>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</si>
  <si>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</si>
  <si>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</si>
  <si>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</si>
  <si>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</si>
  <si>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</si>
  <si>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</si>
  <si>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</si>
  <si>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</si>
  <si>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</si>
  <si>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</si>
  <si>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</si>
  <si>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</si>
  <si>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</si>
  <si>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</si>
  <si>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</si>
  <si>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</si>
  <si>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</si>
  <si>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</si>
  <si>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</si>
  <si>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</si>
  <si>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</si>
  <si>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</si>
  <si>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</si>
  <si>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</si>
  <si>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</si>
  <si>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</si>
  <si>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</si>
  <si>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</si>
  <si>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</si>
  <si>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</si>
  <si>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</si>
  <si>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</si>
  <si>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</si>
  <si>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</si>
  <si>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</si>
  <si>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</si>
  <si>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</si>
  <si>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</si>
  <si>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</si>
  <si>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</si>
  <si>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</si>
  <si>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</si>
  <si>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</si>
  <si>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</si>
  <si>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</si>
  <si>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</si>
  <si>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</si>
  <si>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</si>
  <si>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</si>
  <si>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</si>
  <si>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</si>
  <si>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</si>
  <si>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</si>
  <si>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</si>
  <si>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</si>
  <si>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</si>
  <si>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</si>
  <si>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</si>
  <si>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</si>
  <si>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</si>
  <si>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</si>
  <si>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</si>
  <si>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</si>
  <si>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</si>
  <si>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</si>
  <si>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</si>
  <si>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</si>
  <si>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</si>
  <si>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</si>
  <si>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</si>
  <si>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</si>
  <si>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</si>
  <si>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</si>
  <si>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</si>
  <si>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</si>
  <si>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</si>
  <si>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</si>
  <si>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</si>
  <si>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</si>
  <si>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</si>
  <si>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</si>
  <si>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</si>
  <si>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</si>
  <si>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</si>
  <si>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</si>
  <si>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</si>
  <si>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</si>
  <si>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</si>
  <si>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</si>
  <si>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</si>
  <si>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</si>
  <si>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</si>
  <si>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</si>
  <si>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</si>
  <si>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</si>
  <si>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</si>
  <si>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</si>
  <si>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</si>
  <si>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</si>
  <si>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</si>
  <si>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</si>
  <si>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</si>
  <si>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</si>
  <si>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</si>
  <si>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</si>
  <si>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</si>
  <si>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</si>
  <si>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</si>
  <si>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</si>
  <si>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</si>
  <si>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</si>
  <si>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</si>
  <si>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</si>
  <si>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</si>
  <si>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</si>
  <si>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</si>
  <si>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</si>
  <si>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</si>
  <si>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</si>
  <si>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</si>
  <si>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</si>
  <si>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</si>
  <si>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</si>
  <si>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</si>
  <si>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</si>
  <si>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</si>
  <si>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</si>
  <si>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</si>
  <si>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</si>
  <si>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</si>
  <si>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</si>
  <si>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</si>
  <si>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</si>
  <si>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</si>
  <si>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</si>
  <si>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</si>
  <si>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</si>
  <si>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</si>
  <si>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</si>
  <si>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</si>
  <si>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</si>
  <si>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</si>
  <si>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</si>
  <si>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</si>
  <si>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</si>
  <si>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</si>
  <si>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</si>
  <si>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</si>
  <si>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</si>
  <si>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</si>
  <si>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</si>
  <si>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</si>
  <si>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</si>
  <si>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</si>
  <si>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</si>
  <si>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</si>
  <si>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</si>
  <si>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</si>
  <si>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</si>
  <si>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</si>
  <si>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</si>
  <si>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</si>
  <si>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</si>
  <si>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</si>
  <si>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</si>
  <si>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</si>
  <si>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</si>
  <si>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</si>
  <si>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</si>
  <si>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</si>
  <si>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</si>
  <si>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</si>
  <si>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</si>
  <si>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</si>
  <si>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</si>
  <si>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</si>
  <si>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</si>
  <si>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</si>
  <si>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</si>
  <si>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</si>
  <si>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</si>
  <si>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</si>
  <si>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</si>
  <si>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</si>
  <si>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</si>
  <si>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</si>
  <si>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</si>
  <si>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</si>
  <si>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</si>
  <si>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</si>
  <si>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</si>
  <si>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</si>
  <si>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</si>
  <si>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</si>
  <si>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</si>
  <si>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</si>
  <si>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</si>
  <si>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</si>
  <si>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</si>
  <si>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</si>
  <si>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</si>
  <si>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</si>
  <si>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</si>
  <si>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</si>
  <si>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</si>
  <si>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</si>
  <si>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</si>
  <si>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</si>
  <si>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</si>
  <si>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</si>
  <si>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</si>
  <si>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</si>
  <si>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</si>
  <si>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</si>
  <si>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</si>
  <si>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</si>
  <si>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</si>
  <si>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</si>
  <si>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</si>
  <si>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</si>
  <si>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</si>
  <si>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</si>
  <si>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</si>
  <si>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</si>
  <si>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</si>
  <si>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</si>
  <si>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</si>
  <si>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</si>
  <si>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</si>
  <si>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</si>
  <si>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</si>
  <si>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</si>
  <si>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</si>
  <si>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</si>
  <si>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</si>
  <si>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</si>
  <si>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</si>
  <si>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</si>
  <si>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</si>
  <si>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</si>
  <si>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</si>
  <si>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</si>
  <si>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</si>
  <si>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</si>
  <si>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</si>
  <si>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</si>
  <si>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</si>
  <si>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</si>
  <si>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</si>
  <si>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</si>
  <si>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</si>
  <si>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</si>
  <si>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</si>
  <si>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</si>
  <si>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</si>
  <si>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</si>
  <si>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</si>
  <si>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</si>
  <si>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</si>
  <si>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</si>
  <si>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</si>
  <si>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</si>
  <si>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</si>
  <si>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</si>
  <si>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</si>
  <si>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</si>
  <si>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</si>
  <si>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</si>
  <si>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</si>
  <si>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</si>
  <si>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</si>
  <si>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</si>
  <si>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</si>
  <si>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</si>
  <si>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</si>
  <si>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</si>
  <si>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</si>
  <si>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</si>
  <si>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</si>
  <si>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</si>
  <si>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</si>
  <si>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</si>
  <si>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</si>
  <si>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</si>
  <si>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</si>
  <si>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</si>
  <si>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</si>
  <si>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</si>
  <si>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</si>
  <si>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</si>
  <si>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</si>
  <si>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</si>
  <si>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</si>
  <si>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</si>
  <si>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</si>
  <si>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</si>
  <si>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</si>
  <si>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</si>
  <si>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</si>
  <si>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</si>
  <si>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</si>
  <si>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</si>
  <si>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</si>
  <si>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</si>
  <si>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</si>
  <si>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</si>
  <si>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</si>
  <si>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</si>
  <si>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</si>
  <si>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</si>
  <si>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</si>
  <si>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</si>
  <si>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</si>
  <si>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</si>
  <si>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</si>
  <si>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</si>
  <si>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</si>
  <si>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</si>
  <si>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</si>
  <si>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</si>
  <si>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</si>
  <si>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</si>
  <si>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</si>
  <si>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</si>
  <si>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</si>
  <si>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</si>
  <si>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</si>
  <si>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</si>
  <si>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</si>
  <si>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</si>
  <si>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</si>
  <si>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</si>
  <si>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</si>
  <si>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</si>
  <si>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</si>
  <si>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</si>
  <si>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</si>
  <si>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</si>
  <si>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</si>
  <si>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</si>
  <si>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</si>
  <si>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</si>
  <si>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</si>
  <si>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</si>
  <si>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</si>
  <si>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</si>
  <si>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</si>
  <si>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</si>
  <si>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</si>
  <si>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</si>
  <si>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</si>
  <si>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</si>
  <si>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</si>
  <si>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</si>
  <si>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</si>
  <si>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</si>
  <si>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</si>
  <si>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</si>
  <si>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</si>
  <si>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</si>
  <si>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</si>
  <si>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</si>
  <si>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</si>
  <si>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</si>
  <si>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</si>
  <si>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</si>
  <si>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</si>
  <si>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</si>
  <si>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</si>
  <si>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</si>
  <si>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</si>
  <si>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</si>
  <si>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</si>
  <si>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</si>
  <si>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</si>
  <si>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</si>
  <si>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</si>
  <si>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</si>
  <si>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</si>
  <si>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</si>
  <si>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</si>
  <si>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</si>
  <si>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</si>
  <si>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</si>
  <si>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</si>
  <si>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</si>
  <si>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</si>
  <si>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</si>
  <si>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</si>
  <si>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</si>
  <si>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</si>
  <si>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</si>
  <si>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</si>
  <si>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</si>
  <si>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</si>
  <si>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</si>
  <si>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</si>
  <si>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</si>
  <si>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</si>
  <si>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</si>
  <si>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</si>
  <si>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</si>
  <si>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</si>
  <si>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</si>
  <si>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</si>
  <si>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</si>
  <si>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</si>
  <si>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</si>
  <si>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</si>
  <si>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</si>
  <si>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</si>
  <si>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</si>
  <si>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</si>
  <si>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</si>
  <si>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</si>
  <si>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</si>
  <si>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</si>
  <si>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</si>
  <si>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</si>
  <si>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</si>
  <si>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</si>
  <si>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</si>
  <si>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</si>
  <si>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</si>
  <si>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</si>
  <si>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</si>
  <si>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</si>
  <si>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</si>
  <si>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</si>
  <si>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</si>
  <si>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</si>
  <si>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</si>
  <si>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</si>
  <si>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</si>
  <si>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</si>
  <si>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</si>
  <si>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</si>
  <si>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</si>
  <si>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</si>
  <si>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</si>
  <si>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</si>
  <si>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</si>
  <si>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</si>
  <si>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</si>
  <si>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</si>
  <si>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</si>
  <si>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</si>
  <si>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</si>
  <si>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</si>
  <si>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</si>
  <si>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</si>
  <si>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</si>
  <si>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</si>
  <si>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</si>
  <si>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</si>
  <si>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</si>
  <si>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</si>
  <si>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</si>
  <si>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</si>
  <si>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</si>
  <si>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</si>
  <si>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</si>
  <si>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</si>
  <si>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</si>
  <si>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</si>
  <si>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</si>
  <si>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</si>
  <si>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</si>
  <si>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</si>
  <si>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</si>
  <si>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</si>
  <si>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</si>
  <si>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</si>
  <si>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</si>
  <si>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</si>
  <si>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</si>
  <si>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</si>
  <si>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</si>
  <si>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</si>
  <si>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</si>
  <si>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</si>
  <si>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</si>
  <si>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</si>
  <si>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</si>
  <si>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</si>
  <si>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</si>
  <si>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</si>
  <si>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</si>
  <si>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</si>
  <si>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</si>
  <si>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</si>
  <si>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</si>
  <si>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</si>
  <si>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</si>
  <si>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</si>
  <si>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</si>
  <si>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</si>
  <si>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</si>
  <si>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</si>
  <si>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</si>
  <si>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</si>
  <si>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</si>
  <si>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</si>
  <si>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</si>
  <si>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</si>
  <si>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</si>
  <si>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</si>
  <si>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</si>
  <si>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</si>
  <si>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</si>
  <si>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</si>
  <si>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</si>
  <si>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</si>
  <si>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</si>
  <si>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</si>
  <si>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</si>
  <si>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</si>
  <si>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</si>
  <si>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</si>
  <si>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</si>
  <si>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</si>
  <si>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</si>
  <si>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</si>
  <si>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</si>
  <si>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</si>
  <si>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</si>
  <si>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</si>
  <si>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</si>
  <si>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</si>
  <si>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</si>
  <si>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</si>
  <si>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</si>
  <si>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</si>
  <si>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</si>
  <si>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</si>
  <si>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</si>
  <si>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</si>
  <si>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</si>
  <si>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</si>
  <si>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</si>
  <si>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</si>
  <si>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</si>
  <si>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</si>
  <si>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</si>
  <si>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</si>
  <si>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</si>
  <si>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</si>
  <si>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</si>
  <si>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</si>
  <si>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</si>
  <si>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</si>
  <si>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</si>
  <si>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</si>
  <si>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</si>
  <si>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</si>
  <si>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</si>
  <si>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</si>
  <si>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</si>
  <si>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</si>
  <si>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</si>
  <si>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</si>
  <si>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</si>
  <si>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</si>
  <si>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</si>
  <si>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</si>
  <si>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</si>
  <si>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</si>
  <si>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</si>
  <si>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</si>
  <si>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</si>
  <si>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</si>
  <si>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</si>
  <si>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</si>
  <si>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</si>
  <si>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</si>
  <si>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</si>
  <si>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</si>
  <si>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</si>
  <si>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</si>
  <si>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</si>
  <si>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</si>
  <si>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</si>
  <si>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</si>
  <si>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</si>
  <si>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</si>
  <si>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</si>
  <si>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</si>
  <si>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</si>
  <si>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</si>
  <si>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</si>
  <si>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</si>
  <si>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</si>
  <si>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</si>
  <si>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</si>
  <si>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</si>
  <si>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</si>
  <si>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</si>
  <si>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</si>
  <si>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</si>
  <si>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</si>
  <si>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</si>
  <si>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</si>
  <si>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</si>
  <si>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</si>
  <si>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</si>
  <si>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</si>
  <si>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</si>
  <si>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</si>
  <si>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</si>
  <si>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</si>
  <si>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</si>
  <si>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</si>
  <si>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</si>
  <si>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</si>
  <si>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</si>
  <si>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</si>
  <si>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</si>
  <si>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</si>
  <si>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</si>
  <si>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</si>
  <si>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</si>
  <si>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</si>
  <si>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</si>
  <si>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</si>
  <si>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</si>
  <si>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</si>
  <si>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</si>
  <si>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</si>
  <si>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</si>
  <si>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</si>
  <si>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</si>
  <si>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</si>
  <si>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</si>
  <si>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</si>
  <si>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</si>
  <si>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</si>
  <si>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</si>
  <si>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</si>
  <si>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</si>
  <si>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</si>
  <si>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</si>
  <si>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</si>
  <si>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</si>
  <si>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</si>
  <si>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</si>
  <si>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</si>
  <si>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</si>
  <si>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</si>
  <si>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</si>
  <si>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</si>
  <si>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</si>
  <si>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</si>
  <si>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</si>
  <si>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</si>
  <si>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</si>
  <si>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</si>
  <si>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</si>
  <si>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</si>
  <si>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</si>
  <si>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</si>
  <si>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</si>
  <si>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</si>
  <si>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</si>
  <si>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</si>
  <si>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</si>
  <si>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</si>
  <si>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</si>
  <si>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</si>
  <si>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</si>
  <si>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</si>
  <si>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</si>
  <si>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</si>
  <si>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</si>
  <si>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</si>
  <si>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</si>
  <si>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</si>
  <si>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</si>
  <si>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</si>
  <si>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</si>
  <si>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</si>
  <si>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</si>
  <si>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</si>
  <si>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</si>
  <si>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</si>
  <si>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</si>
  <si>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</si>
  <si>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</si>
  <si>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</si>
  <si>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</si>
  <si>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</si>
  <si>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</si>
  <si>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</si>
  <si>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</si>
  <si>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</si>
  <si>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</si>
  <si>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</si>
  <si>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</si>
  <si>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</si>
  <si>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</si>
  <si>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</si>
  <si>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</si>
  <si>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</si>
  <si>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</si>
  <si>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</si>
  <si>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</si>
  <si>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</si>
  <si>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</si>
  <si>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</si>
  <si>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</si>
  <si>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</si>
  <si>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</si>
  <si>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</si>
  <si>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</si>
  <si>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</si>
  <si>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</si>
  <si>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</si>
  <si>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</si>
  <si>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</si>
  <si>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</si>
  <si>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</si>
  <si>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</si>
  <si>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</si>
  <si>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</si>
  <si>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</si>
  <si>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</si>
  <si>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</si>
  <si>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</si>
  <si>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</si>
  <si>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</si>
  <si>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</si>
  <si>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</si>
  <si>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</si>
  <si>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</si>
  <si>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</si>
  <si>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</si>
  <si>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</si>
  <si>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</si>
  <si>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</si>
  <si>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</si>
  <si>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</si>
  <si>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</si>
  <si>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</si>
  <si>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</si>
  <si>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</si>
  <si>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</si>
  <si>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</si>
  <si>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</si>
  <si>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</si>
  <si>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</si>
  <si>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</si>
  <si>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</si>
  <si>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</si>
  <si>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</si>
  <si>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</si>
  <si>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</si>
  <si>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</si>
  <si>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</si>
  <si>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</si>
  <si>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</si>
  <si>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</si>
  <si>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</si>
  <si>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</si>
  <si>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</si>
  <si>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</si>
  <si>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</si>
  <si>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</si>
  <si>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</si>
  <si>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</si>
  <si>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</si>
  <si>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</si>
  <si>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</si>
  <si>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</si>
  <si>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</si>
  <si>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</si>
  <si>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</si>
  <si>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</si>
  <si>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</si>
  <si>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</si>
  <si>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</si>
  <si>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</si>
  <si>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</si>
  <si>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</si>
  <si>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</si>
  <si>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</si>
  <si>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</si>
  <si>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</si>
  <si>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</si>
  <si>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</si>
  <si>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</si>
  <si>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</si>
  <si>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</si>
  <si>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</si>
  <si>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</si>
  <si>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</si>
  <si>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</si>
  <si>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</si>
  <si>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</si>
  <si>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</si>
  <si>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</si>
  <si>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</si>
  <si>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</si>
  <si>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</si>
  <si>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</si>
  <si>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</si>
  <si>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</si>
  <si>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</si>
  <si>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</si>
  <si>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</si>
  <si>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</si>
  <si>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</si>
  <si>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</si>
  <si>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</si>
  <si>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</si>
  <si>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</si>
  <si>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</si>
  <si>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</si>
  <si>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</si>
  <si>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</si>
  <si>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</si>
  <si>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</si>
  <si>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</si>
  <si>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</si>
  <si>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</si>
  <si>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</si>
  <si>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</si>
  <si>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</si>
  <si>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</si>
  <si>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</si>
  <si>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</si>
  <si>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</si>
  <si>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</si>
  <si>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</si>
  <si>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</si>
  <si>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</si>
  <si>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</si>
  <si>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</si>
  <si>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</si>
  <si>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</si>
  <si>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</si>
  <si>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</si>
  <si>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</si>
  <si>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</si>
  <si>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</si>
  <si>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</si>
  <si>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</si>
  <si>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</si>
  <si>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</si>
  <si>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</si>
  <si>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</si>
  <si>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</si>
  <si>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</si>
  <si>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</si>
  <si>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</si>
  <si>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</si>
  <si>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</si>
  <si>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</si>
  <si>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</si>
  <si>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</si>
  <si>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</si>
  <si>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</si>
  <si>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</si>
  <si>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</si>
  <si>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</si>
  <si>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</si>
  <si>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</si>
  <si>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</si>
  <si>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</si>
  <si>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</si>
  <si>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</si>
  <si>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</si>
  <si>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</si>
  <si>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</si>
  <si>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</si>
  <si>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</si>
  <si>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</si>
  <si>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</si>
  <si>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</si>
  <si>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</si>
  <si>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</si>
  <si>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</si>
  <si>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</si>
  <si>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</si>
  <si>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</si>
  <si>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</si>
  <si>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</si>
  <si>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</si>
  <si>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</si>
  <si>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</si>
  <si>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</si>
  <si>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</si>
  <si>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</si>
  <si>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</si>
  <si>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</si>
  <si>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</si>
  <si>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</si>
  <si>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</si>
  <si>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</si>
  <si>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</si>
  <si>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</si>
  <si>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</si>
  <si>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</si>
  <si>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</si>
  <si>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</si>
  <si>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</si>
  <si>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</si>
  <si>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</si>
  <si>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</si>
  <si>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</si>
  <si>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</si>
  <si>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</si>
  <si>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</si>
  <si>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</si>
  <si>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</si>
  <si>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</si>
  <si>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</si>
  <si>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</si>
  <si>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</si>
  <si>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</si>
  <si>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</si>
  <si>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</si>
  <si>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</si>
  <si>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</si>
  <si>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</si>
  <si>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</si>
  <si>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</si>
  <si>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</si>
  <si>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</si>
  <si>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</si>
  <si>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</si>
  <si>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</si>
  <si>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</si>
  <si>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</si>
  <si>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</si>
  <si>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</si>
  <si>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</si>
  <si>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</si>
  <si>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</si>
  <si>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</si>
  <si>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</si>
  <si>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</si>
  <si>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</si>
  <si>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</si>
  <si>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</si>
  <si>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</si>
  <si>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</si>
  <si>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</si>
  <si>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</si>
  <si>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</si>
  <si>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</si>
  <si>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</si>
  <si>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</si>
  <si>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</si>
  <si>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</si>
  <si>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</si>
  <si>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</si>
  <si>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</si>
  <si>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</si>
  <si>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</si>
  <si>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</si>
  <si>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</si>
  <si>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</si>
  <si>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</si>
  <si>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</si>
  <si>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</si>
  <si>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</si>
  <si>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</si>
  <si>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</si>
  <si>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</si>
  <si>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</si>
  <si>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</si>
  <si>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</si>
  <si>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</si>
  <si>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</si>
  <si>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</si>
  <si>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</si>
  <si>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</si>
  <si>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</si>
  <si>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</si>
  <si>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</si>
  <si>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</si>
  <si>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</si>
  <si>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</si>
  <si>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</si>
  <si>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</si>
  <si>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</si>
  <si>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</si>
  <si>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</si>
  <si>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</si>
  <si>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</si>
  <si>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</si>
  <si>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</si>
  <si>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</si>
  <si>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</si>
  <si>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</si>
  <si>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</si>
  <si>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</si>
  <si>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</si>
  <si>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</si>
  <si>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</si>
  <si>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</si>
  <si>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</si>
  <si>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</si>
  <si>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</si>
  <si>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</si>
  <si>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</si>
  <si>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</si>
  <si>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</si>
  <si>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</si>
  <si>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</si>
  <si>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</si>
  <si>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</si>
  <si>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</si>
  <si>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</si>
  <si>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</si>
  <si>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</si>
  <si>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</si>
  <si>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</si>
  <si>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</si>
  <si>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</si>
  <si>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</si>
  <si>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</si>
  <si>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</si>
  <si>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</si>
  <si>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</si>
  <si>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</si>
  <si>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</si>
  <si>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</si>
  <si>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</si>
  <si>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</si>
  <si>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</si>
  <si>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</si>
  <si>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</si>
  <si>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</si>
  <si>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</si>
  <si>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</si>
  <si>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</si>
  <si>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</si>
  <si>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</si>
  <si>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</si>
  <si>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</si>
  <si>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</si>
  <si>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</si>
  <si>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</si>
  <si>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</si>
  <si>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</si>
  <si>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</si>
  <si>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</si>
  <si>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</si>
  <si>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</si>
  <si>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</si>
  <si>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</si>
  <si>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</si>
  <si>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</si>
  <si>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</si>
  <si>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</si>
  <si>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</si>
  <si>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</si>
  <si>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</si>
  <si>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</si>
  <si>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</si>
  <si>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</si>
  <si>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</si>
  <si>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</si>
  <si>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</si>
  <si>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</si>
  <si>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</si>
  <si>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</si>
  <si>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</si>
  <si>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</si>
  <si>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</si>
  <si>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</si>
  <si>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</si>
  <si>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</si>
  <si>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</si>
  <si>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</si>
  <si>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</si>
  <si>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</si>
  <si>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</si>
  <si>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</si>
  <si>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</si>
  <si>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</si>
  <si>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</si>
  <si>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</si>
  <si>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</si>
  <si>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</si>
  <si>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</si>
  <si>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</si>
  <si>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</si>
  <si>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</si>
  <si>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</si>
  <si>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</si>
  <si>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</si>
  <si>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</si>
  <si>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</si>
  <si>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</si>
  <si>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</si>
  <si>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</si>
  <si>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</si>
  <si>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</si>
  <si>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</si>
  <si>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</si>
  <si>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</si>
  <si>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</si>
  <si>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</si>
  <si>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</si>
  <si>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</si>
  <si>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</si>
  <si>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</si>
  <si>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</si>
  <si>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</si>
  <si>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</si>
  <si>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</si>
  <si>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</si>
  <si>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</si>
  <si>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</si>
  <si>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</si>
  <si>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</si>
  <si>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</si>
  <si>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</si>
  <si>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</si>
  <si>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</si>
  <si>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</si>
  <si>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</si>
  <si>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</si>
  <si>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</si>
  <si>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</si>
  <si>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</si>
  <si>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</si>
  <si>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</si>
  <si>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</si>
  <si>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</si>
  <si>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</si>
  <si>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</si>
  <si>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</si>
  <si>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</si>
  <si>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</si>
  <si>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</si>
  <si>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</si>
  <si>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</si>
  <si>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</si>
  <si>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</si>
  <si>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</si>
  <si>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</si>
  <si>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</si>
  <si>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</si>
  <si>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</si>
  <si>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</si>
  <si>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</si>
  <si>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</si>
  <si>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</si>
  <si>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</si>
  <si>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</si>
  <si>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</si>
  <si>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</si>
  <si>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</si>
  <si>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</si>
  <si>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</si>
  <si>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</si>
  <si>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</si>
  <si>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</si>
  <si>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</si>
  <si>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</si>
  <si>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</si>
  <si>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</si>
  <si>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</si>
  <si>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</si>
  <si>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</si>
  <si>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</si>
  <si>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</si>
  <si>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</si>
  <si>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</si>
  <si>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</si>
  <si>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</si>
  <si>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</si>
  <si>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</si>
  <si>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</si>
  <si>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</si>
  <si>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</si>
  <si>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</si>
  <si>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</si>
  <si>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</si>
  <si>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</si>
  <si>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</si>
  <si>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</si>
  <si>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</si>
  <si>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</si>
  <si>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</si>
  <si>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</si>
  <si>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</si>
  <si>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</si>
  <si>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</si>
  <si>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</si>
  <si>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</si>
  <si>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</si>
  <si>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</si>
  <si>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</si>
  <si>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</si>
  <si>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</si>
  <si>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</si>
  <si>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</si>
  <si>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</si>
  <si>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</si>
  <si>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</si>
  <si>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</si>
  <si>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</si>
  <si>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</si>
  <si>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</si>
  <si>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</si>
  <si>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</si>
  <si>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</si>
  <si>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</si>
  <si>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</si>
  <si>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</si>
  <si>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</si>
  <si>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</si>
  <si>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</si>
  <si>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</si>
  <si>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</si>
  <si>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</si>
  <si>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</si>
  <si>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</si>
  <si>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</si>
  <si>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</si>
  <si>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</si>
  <si>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</si>
  <si>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</si>
  <si>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</si>
  <si>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</si>
  <si>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</si>
  <si>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</si>
  <si>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</si>
  <si>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</si>
  <si>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</si>
  <si>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</si>
  <si>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</si>
  <si>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</si>
  <si>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</si>
  <si>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</si>
  <si>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</si>
  <si>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</si>
  <si>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</si>
  <si>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</si>
  <si>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</si>
  <si>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</si>
  <si>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</si>
  <si>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</si>
  <si>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</si>
  <si>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</si>
  <si>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</si>
  <si>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</si>
  <si>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</si>
  <si>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</si>
  <si>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</si>
  <si>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</si>
  <si>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</si>
  <si>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</si>
  <si>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</si>
  <si>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</si>
  <si>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</si>
  <si>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</si>
  <si>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</si>
  <si>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</si>
  <si>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</si>
  <si>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</si>
  <si>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</si>
  <si>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</si>
  <si>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</si>
  <si>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</si>
  <si>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</si>
  <si>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</si>
  <si>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</si>
  <si>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</si>
  <si>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</si>
  <si>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</si>
  <si>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</si>
  <si>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</si>
  <si>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</si>
  <si>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</si>
  <si>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</si>
  <si>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</si>
  <si>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</si>
  <si>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</si>
  <si>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</si>
  <si>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</si>
  <si>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</si>
  <si>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</si>
  <si>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</si>
  <si>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</si>
  <si>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</si>
  <si>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</si>
  <si>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</si>
  <si>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</si>
  <si>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</si>
  <si>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</si>
  <si>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</si>
  <si>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</si>
  <si>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</si>
  <si>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</si>
  <si>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</si>
  <si>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</si>
  <si>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</si>
  <si>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</si>
  <si>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</si>
  <si>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</si>
  <si>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</si>
  <si>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</si>
  <si>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</si>
  <si>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</si>
  <si>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</si>
  <si>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</si>
  <si>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</si>
  <si>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</si>
  <si>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</si>
  <si>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</si>
  <si>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</si>
  <si>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</si>
  <si>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</si>
  <si>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</si>
  <si>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</si>
  <si>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</si>
  <si>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</si>
  <si>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</si>
  <si>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</si>
  <si>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</si>
  <si>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</si>
  <si>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</si>
  <si>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</si>
  <si>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</si>
  <si>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</si>
  <si>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</si>
  <si>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</si>
  <si>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</si>
  <si>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</si>
  <si>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</si>
  <si>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</si>
  <si>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</si>
  <si>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</si>
  <si>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</si>
  <si>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</si>
  <si>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</si>
  <si>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</si>
  <si>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</si>
  <si>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</si>
  <si>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</si>
  <si>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</si>
  <si>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</si>
  <si>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</si>
  <si>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</si>
  <si>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</si>
  <si>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</si>
  <si>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</si>
  <si>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</si>
  <si>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</si>
  <si>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</si>
  <si>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</si>
  <si>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</si>
  <si>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</si>
  <si>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</si>
  <si>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</si>
  <si>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</si>
  <si>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</si>
  <si>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</si>
  <si>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</si>
  <si>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</si>
  <si>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</si>
  <si>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</si>
  <si>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</si>
  <si>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</si>
  <si>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</si>
  <si>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</si>
  <si>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</si>
  <si>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</si>
  <si>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</si>
  <si>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</si>
  <si>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</si>
  <si>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</si>
  <si>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</si>
  <si>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</si>
  <si>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</si>
  <si>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</si>
  <si>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</si>
  <si>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</si>
  <si>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</si>
  <si>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</si>
  <si>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</si>
  <si>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</si>
  <si>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</si>
  <si>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</si>
  <si>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</si>
  <si>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</si>
  <si>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</si>
  <si>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</si>
  <si>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</si>
  <si>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</si>
  <si>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</si>
  <si>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</si>
  <si>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</si>
  <si>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</si>
  <si>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</si>
  <si>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</si>
  <si>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</si>
  <si>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</si>
  <si>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</si>
  <si>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</si>
  <si>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</si>
  <si>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</si>
  <si>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</si>
  <si>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</si>
  <si>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</si>
  <si>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</si>
  <si>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</si>
  <si>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</si>
  <si>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</si>
  <si>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</si>
  <si>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</si>
  <si>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</si>
  <si>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</si>
  <si>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</si>
  <si>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</si>
  <si>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</si>
  <si>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</si>
  <si>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</si>
  <si>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</si>
  <si>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</si>
  <si>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</si>
  <si>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</si>
  <si>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</si>
  <si>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</si>
  <si>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</si>
  <si>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</si>
  <si>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</si>
  <si>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</si>
  <si>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</si>
  <si>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</si>
  <si>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</si>
  <si>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</si>
  <si>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</si>
  <si>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</si>
  <si>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</si>
  <si>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</si>
  <si>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</si>
  <si>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</si>
  <si>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</si>
  <si>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</si>
  <si>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</si>
  <si>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</si>
  <si>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</si>
  <si>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</si>
  <si>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</si>
  <si>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</si>
  <si>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</si>
  <si>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</si>
  <si>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</si>
  <si>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</si>
  <si>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</si>
  <si>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</si>
  <si>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</si>
  <si>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</si>
  <si>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</si>
  <si>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</si>
  <si>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</si>
  <si>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</si>
  <si>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</si>
  <si>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</si>
  <si>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</si>
  <si>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</si>
  <si>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</si>
  <si>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</si>
  <si>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</si>
  <si>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</si>
  <si>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</si>
  <si>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</si>
  <si>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</si>
  <si>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</si>
  <si>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</si>
  <si>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</si>
  <si>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</si>
  <si>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</si>
  <si>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</si>
  <si>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</si>
  <si>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</si>
  <si>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</si>
  <si>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</si>
  <si>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</si>
  <si>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</si>
  <si>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</si>
  <si>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</si>
  <si>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</si>
  <si>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</si>
  <si>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</si>
  <si>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</si>
  <si>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</si>
  <si>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</si>
  <si>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</si>
  <si>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</si>
  <si>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</si>
  <si>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</si>
  <si>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</si>
  <si>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</si>
  <si>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</si>
  <si>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</si>
  <si>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</si>
  <si>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</si>
  <si>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</si>
  <si>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</si>
  <si>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</si>
  <si>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</si>
  <si>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</si>
  <si>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</si>
  <si>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</si>
  <si>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</si>
  <si>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</si>
  <si>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</si>
  <si>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</si>
  <si>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</si>
  <si>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</si>
  <si>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</si>
  <si>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</si>
  <si>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</si>
  <si>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</si>
  <si>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</si>
  <si>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</si>
  <si>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</si>
  <si>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</si>
  <si>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</si>
  <si>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</si>
  <si>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</si>
  <si>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</si>
  <si>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</si>
  <si>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</si>
  <si>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</si>
  <si>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</si>
  <si>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</si>
  <si>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</si>
  <si>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</si>
  <si>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</si>
  <si>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</si>
  <si>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</si>
  <si>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</si>
  <si>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</si>
  <si>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</si>
  <si>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</si>
  <si>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</si>
  <si>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</si>
  <si>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</si>
  <si>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</si>
  <si>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</si>
  <si>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</si>
  <si>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</si>
  <si>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</si>
  <si>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</si>
  <si>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</si>
  <si>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</si>
  <si>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</si>
  <si>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</si>
  <si>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</si>
  <si>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</si>
  <si>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</si>
  <si>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</si>
  <si>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</si>
  <si>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</si>
  <si>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</si>
  <si>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</si>
  <si>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</si>
  <si>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</si>
  <si>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</si>
  <si>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</si>
  <si>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</si>
  <si>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</si>
  <si>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</si>
  <si>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</si>
  <si>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</si>
  <si>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</si>
  <si>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</si>
  <si>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</si>
  <si>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</si>
  <si>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</si>
  <si>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</si>
  <si>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</si>
  <si>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</si>
  <si>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</si>
  <si>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</si>
  <si>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</si>
  <si>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</si>
  <si>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</si>
  <si>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</si>
  <si>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</si>
  <si>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</si>
  <si>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</si>
  <si>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</si>
  <si>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</si>
  <si>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</si>
  <si>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</si>
  <si>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</si>
  <si>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</si>
  <si>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</si>
  <si>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</si>
  <si>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</si>
  <si>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</si>
  <si>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</si>
  <si>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</si>
  <si>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</si>
  <si>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</si>
  <si>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</si>
  <si>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</si>
  <si>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</si>
  <si>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</si>
  <si>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</si>
  <si>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</si>
  <si>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</si>
  <si>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</si>
  <si>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</si>
  <si>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</si>
  <si>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</si>
  <si>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</si>
  <si>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</si>
  <si>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</si>
  <si>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</si>
  <si>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</si>
  <si>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</si>
  <si>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</si>
  <si>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</si>
  <si>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</si>
  <si>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</si>
  <si>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</si>
  <si>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</si>
  <si>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</si>
  <si>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</si>
  <si>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</si>
  <si>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</si>
  <si>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</si>
  <si>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</si>
  <si>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</si>
  <si>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</si>
  <si>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</si>
  <si>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</si>
  <si>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</si>
  <si>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</si>
  <si>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</si>
  <si>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</si>
  <si>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</si>
  <si>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</si>
  <si>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</si>
  <si>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</si>
  <si>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</si>
  <si>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</si>
  <si>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</si>
  <si>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</si>
  <si>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</si>
  <si>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</si>
  <si>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</si>
  <si>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</si>
  <si>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</si>
  <si>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</si>
  <si>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</si>
  <si>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</si>
  <si>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</si>
  <si>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</si>
  <si>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</si>
  <si>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</si>
  <si>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</si>
  <si>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</si>
  <si>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</si>
  <si>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</si>
  <si>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</si>
  <si>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</si>
  <si>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</si>
  <si>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</si>
  <si>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</si>
  <si>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</si>
  <si>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</si>
  <si>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</si>
  <si>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</si>
  <si>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</si>
  <si>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</si>
  <si>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</si>
  <si>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</si>
  <si>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</si>
  <si>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</si>
  <si>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</si>
  <si>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</si>
  <si>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</si>
  <si>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</si>
  <si>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</si>
  <si>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</si>
  <si>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</si>
  <si>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</si>
  <si>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</si>
  <si>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</si>
  <si>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</si>
  <si>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</si>
  <si>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</si>
  <si>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</si>
  <si>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</si>
  <si>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</si>
  <si>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</si>
  <si>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</si>
  <si>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</si>
  <si>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</si>
  <si>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</si>
  <si>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</si>
  <si>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</si>
  <si>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</si>
  <si>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</si>
  <si>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</si>
  <si>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</si>
  <si>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</si>
  <si>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</si>
  <si>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</si>
  <si>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</si>
  <si>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</si>
  <si>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</si>
  <si>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</si>
  <si>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</si>
  <si>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</si>
  <si>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</si>
  <si>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</si>
  <si>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</si>
  <si>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</si>
  <si>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</si>
  <si>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</si>
  <si>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</si>
  <si>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</si>
  <si>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</si>
  <si>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</si>
  <si>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</si>
  <si>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</si>
  <si>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</si>
  <si>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</si>
  <si>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</si>
  <si>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</si>
  <si>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</si>
  <si>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</si>
  <si>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</si>
  <si>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</si>
  <si>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</si>
  <si>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</si>
  <si>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</si>
  <si>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</si>
  <si>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</si>
  <si>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</si>
  <si>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</si>
  <si>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</si>
  <si>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</si>
  <si>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</si>
  <si>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</si>
  <si>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</si>
  <si>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</si>
  <si>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</si>
  <si>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</si>
  <si>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</si>
  <si>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</si>
  <si>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</si>
  <si>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</si>
  <si>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</si>
  <si>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</si>
  <si>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</si>
  <si>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</si>
  <si>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</si>
  <si>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</si>
  <si>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</si>
  <si>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</si>
  <si>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</si>
  <si>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</si>
  <si>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</si>
  <si>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</si>
  <si>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</si>
  <si>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</si>
  <si>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</si>
  <si>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</si>
  <si>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</si>
  <si>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</si>
  <si>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</si>
  <si>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</si>
  <si>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</si>
  <si>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</si>
  <si>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</si>
  <si>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</si>
  <si>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</si>
  <si>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</si>
  <si>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</si>
  <si>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</si>
  <si>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</si>
  <si>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</si>
  <si>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</si>
  <si>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</si>
  <si>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</si>
  <si>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</si>
  <si>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</si>
  <si>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</si>
  <si>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</si>
  <si>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</si>
  <si>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</si>
  <si>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</si>
  <si>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</si>
  <si>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</si>
  <si>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</si>
  <si>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</si>
  <si>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</si>
  <si>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</si>
  <si>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</si>
  <si>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</si>
  <si>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</si>
  <si>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</si>
  <si>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</si>
  <si>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</si>
  <si>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</si>
  <si>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</si>
  <si>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</si>
  <si>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</si>
  <si>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</si>
  <si>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</si>
  <si>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</si>
  <si>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</si>
  <si>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</si>
  <si>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</si>
  <si>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</si>
  <si>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</si>
  <si>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</si>
  <si>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</si>
  <si>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</si>
  <si>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</si>
  <si>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</si>
  <si>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</si>
  <si>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</si>
  <si>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</si>
  <si>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</si>
  <si>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</si>
  <si>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</si>
  <si>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</si>
  <si>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</si>
  <si>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</si>
  <si>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</si>
  <si>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</si>
  <si>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</si>
  <si>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</si>
  <si>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</si>
  <si>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</si>
  <si>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</si>
  <si>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</si>
  <si>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</si>
  <si>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</si>
  <si>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</si>
  <si>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</si>
  <si>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</si>
  <si>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</si>
  <si>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</si>
  <si>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</si>
  <si>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</si>
  <si>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</si>
  <si>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</si>
  <si>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</si>
  <si>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</si>
  <si>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</si>
  <si>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</si>
  <si>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</si>
  <si>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</si>
  <si>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</si>
  <si>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</si>
  <si>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</si>
  <si>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</si>
  <si>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</si>
  <si>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</si>
  <si>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</si>
  <si>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</si>
  <si>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</si>
  <si>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</si>
  <si>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</si>
  <si>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</si>
  <si>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</si>
  <si>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</si>
  <si>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</si>
  <si>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</si>
  <si>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</si>
  <si>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</si>
  <si>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</si>
  <si>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</si>
  <si>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</si>
  <si>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</si>
  <si>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</si>
  <si>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</si>
  <si>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</si>
  <si>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</si>
  <si>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</si>
  <si>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</si>
  <si>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</si>
  <si>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</si>
  <si>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</si>
  <si>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</si>
  <si>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</si>
  <si>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</si>
  <si>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</si>
  <si>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</si>
  <si>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</si>
  <si>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</si>
  <si>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</si>
  <si>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</si>
  <si>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</si>
  <si>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</si>
  <si>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</si>
  <si>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</si>
  <si>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</si>
  <si>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</si>
  <si>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</si>
  <si>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</si>
  <si>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</si>
  <si>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</si>
  <si>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</si>
  <si>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</si>
  <si>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</si>
  <si>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</si>
  <si>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</si>
  <si>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</si>
  <si>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</si>
  <si>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</si>
  <si>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</si>
  <si>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</si>
  <si>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</si>
  <si>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</si>
  <si>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</si>
  <si>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</si>
  <si>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</si>
  <si>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</si>
  <si>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</si>
  <si>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</si>
  <si>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</si>
  <si>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</si>
  <si>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</si>
  <si>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</si>
  <si>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</si>
  <si>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</si>
  <si>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</si>
  <si>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</si>
  <si>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</si>
  <si>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</si>
  <si>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</si>
  <si>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</si>
  <si>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</si>
  <si>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</si>
  <si>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</si>
  <si>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</si>
  <si>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</si>
  <si>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</si>
  <si>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</si>
  <si>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</si>
  <si>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</si>
  <si>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</si>
  <si>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</si>
  <si>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</si>
  <si>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</si>
  <si>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</si>
  <si>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</si>
  <si>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</si>
  <si>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</si>
  <si>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</si>
  <si>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</si>
  <si>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</si>
  <si>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</si>
  <si>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</si>
  <si>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</si>
  <si>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</si>
  <si>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</si>
  <si>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</si>
  <si>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</si>
  <si>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</si>
  <si>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</si>
  <si>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</si>
  <si>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</si>
  <si>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</si>
  <si>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</si>
  <si>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</si>
  <si>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</si>
  <si>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</si>
  <si>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</si>
  <si>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</si>
  <si>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</si>
  <si>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</si>
  <si>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</si>
  <si>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</si>
  <si>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</si>
  <si>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</si>
  <si>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</si>
  <si>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</si>
  <si>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</si>
  <si>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</si>
  <si>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</si>
  <si>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</si>
  <si>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</si>
  <si>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</si>
  <si>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</si>
  <si>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</si>
  <si>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</si>
  <si>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</si>
  <si>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</si>
  <si>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</si>
  <si>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</si>
  <si>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</si>
  <si>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</si>
  <si>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</si>
  <si>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</si>
  <si>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</si>
  <si>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</si>
  <si>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</si>
  <si>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</si>
  <si>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</si>
  <si>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</si>
  <si>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</si>
  <si>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</si>
  <si>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</si>
  <si>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</si>
  <si>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</si>
  <si>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</si>
  <si>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</si>
  <si>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</si>
  <si>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</si>
  <si>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</si>
  <si>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</si>
  <si>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</si>
  <si>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</si>
  <si>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</si>
  <si>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</si>
  <si>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</si>
  <si>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</si>
  <si>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</si>
  <si>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</si>
  <si>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</si>
  <si>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</si>
  <si>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</si>
  <si>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</si>
  <si>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</si>
  <si>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</si>
  <si>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</si>
  <si>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</si>
  <si>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</si>
  <si>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</si>
  <si>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</si>
  <si>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</si>
  <si>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</si>
  <si>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</si>
  <si>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</si>
  <si>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</si>
  <si>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</si>
  <si>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</si>
  <si>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</si>
  <si>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</si>
  <si>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</si>
  <si>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</si>
  <si>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</si>
  <si>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</si>
  <si>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</si>
  <si>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</si>
  <si>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</si>
  <si>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</si>
  <si>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</si>
  <si>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</si>
  <si>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</si>
  <si>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</si>
  <si>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</si>
  <si>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</si>
  <si>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</si>
  <si>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</si>
  <si>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</si>
  <si>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</si>
  <si>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</si>
  <si>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</si>
  <si>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</si>
  <si>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</si>
  <si>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</si>
  <si>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</si>
  <si>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</si>
  <si>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</si>
  <si>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</si>
  <si>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</si>
  <si>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</si>
  <si>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</si>
  <si>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</si>
  <si>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</si>
  <si>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</si>
  <si>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</si>
  <si>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</si>
  <si>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</si>
  <si>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</si>
  <si>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</si>
  <si>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</si>
  <si>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</si>
  <si>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</si>
  <si>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</si>
  <si>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</si>
  <si>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</si>
  <si>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</si>
  <si>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</si>
  <si>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</si>
  <si>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</si>
  <si>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</si>
  <si>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</si>
  <si>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</si>
  <si>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</si>
  <si>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</si>
  <si>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</si>
  <si>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</si>
  <si>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</si>
  <si>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</si>
  <si>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</si>
  <si>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</si>
  <si>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</si>
  <si>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</si>
  <si>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</si>
  <si>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</si>
  <si>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</si>
  <si>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</si>
  <si>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</si>
  <si>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</si>
  <si>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</si>
  <si>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</si>
  <si>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</si>
  <si>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</si>
  <si>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</si>
  <si>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</si>
  <si>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</si>
  <si>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</si>
  <si>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</si>
  <si>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</si>
  <si>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</si>
  <si>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</si>
  <si>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</si>
  <si>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</si>
  <si>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</si>
  <si>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</si>
  <si>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</si>
  <si>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</si>
  <si>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</si>
  <si>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</si>
  <si>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</si>
  <si>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</si>
  <si>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</si>
  <si>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</si>
  <si>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</si>
  <si>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</si>
  <si>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</si>
  <si>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</si>
  <si>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</si>
  <si>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</si>
  <si>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</si>
  <si>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</si>
  <si>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</si>
  <si>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</si>
  <si>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</si>
  <si>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</si>
  <si>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</si>
  <si>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</si>
  <si>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</si>
  <si>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</si>
  <si>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</si>
  <si>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</si>
  <si>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</si>
  <si>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</si>
  <si>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</si>
  <si>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</si>
  <si>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</si>
  <si>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</si>
  <si>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</si>
  <si>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</si>
  <si>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</si>
  <si>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</si>
  <si>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</si>
  <si>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</si>
  <si>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</si>
  <si>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</si>
  <si>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</si>
  <si>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</si>
  <si>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</si>
  <si>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</si>
  <si>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</si>
  <si>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</si>
  <si>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</si>
  <si>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</si>
  <si>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</si>
  <si>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</si>
  <si>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</si>
  <si>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</si>
  <si>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</si>
  <si>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</si>
  <si>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</si>
  <si>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</si>
  <si>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</si>
  <si>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</si>
  <si>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</si>
  <si>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</si>
  <si>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</si>
  <si>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</si>
  <si>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</si>
  <si>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</si>
  <si>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</si>
  <si>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</si>
  <si>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</si>
  <si>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</si>
  <si>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</si>
  <si>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</si>
  <si>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</si>
  <si>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</si>
  <si>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</si>
  <si>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</si>
  <si>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</si>
  <si>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</si>
  <si>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</si>
  <si>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</si>
  <si>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</si>
  <si>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</si>
  <si>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</si>
  <si>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</si>
  <si>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</si>
  <si>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</si>
  <si>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</si>
  <si>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</si>
  <si>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</si>
  <si>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</si>
  <si>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</si>
  <si>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</si>
  <si>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</si>
  <si>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</si>
  <si>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</si>
  <si>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</si>
  <si>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</si>
  <si>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</si>
  <si>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</si>
  <si>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</si>
  <si>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</si>
  <si>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</si>
  <si>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</si>
  <si>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</si>
  <si>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</si>
  <si>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</si>
  <si>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</si>
  <si>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</si>
  <si>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</si>
  <si>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</si>
  <si>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</si>
  <si>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</si>
  <si>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</si>
  <si>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</si>
  <si>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</si>
  <si>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</si>
  <si>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</si>
  <si>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</si>
  <si>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</si>
  <si>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</si>
  <si>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</si>
  <si>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</si>
  <si>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</si>
  <si>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</si>
  <si>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</si>
  <si>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</si>
  <si>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</si>
  <si>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</si>
  <si>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</si>
  <si>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</si>
  <si>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</si>
  <si>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</si>
  <si>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</si>
  <si>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</si>
  <si>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</si>
  <si>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</si>
  <si>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</si>
  <si>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</si>
  <si>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</si>
  <si>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</si>
  <si>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</si>
  <si>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</si>
  <si>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</si>
  <si>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</si>
  <si>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</si>
  <si>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</si>
  <si>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</si>
  <si>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</si>
  <si>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</si>
  <si>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</si>
  <si>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</si>
  <si>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</si>
  <si>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</si>
  <si>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</si>
  <si>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</si>
  <si>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</si>
  <si>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</si>
  <si>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</si>
  <si>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</si>
  <si>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</si>
  <si>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</si>
  <si>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</si>
  <si>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</si>
  <si>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</si>
  <si>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</si>
  <si>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</si>
  <si>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</si>
  <si>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</si>
  <si>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</si>
  <si>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</si>
  <si>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</si>
  <si>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</si>
  <si>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</si>
  <si>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</si>
  <si>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</si>
  <si>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</si>
  <si>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</si>
  <si>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</si>
  <si>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</si>
  <si>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</si>
  <si>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</si>
  <si>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</si>
  <si>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</si>
  <si>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</si>
  <si>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</si>
  <si>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</si>
  <si>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</si>
  <si>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</si>
  <si>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</si>
  <si>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</si>
  <si>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</si>
  <si>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</si>
  <si>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</si>
  <si>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</si>
  <si>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</si>
  <si>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</si>
  <si>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</si>
  <si>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</si>
  <si>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</si>
  <si>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</si>
  <si>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</si>
  <si>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</si>
  <si>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</si>
  <si>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</si>
  <si>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</si>
  <si>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</si>
  <si>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</si>
  <si>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</si>
  <si>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</si>
  <si>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</si>
  <si>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</si>
  <si>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</si>
  <si>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</si>
  <si>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</si>
  <si>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</si>
  <si>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</si>
  <si>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</si>
  <si>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</si>
  <si>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</si>
  <si>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</si>
  <si>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</si>
  <si>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</si>
  <si>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</si>
  <si>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</si>
  <si>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</si>
  <si>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</si>
  <si>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</si>
  <si>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</si>
  <si>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</si>
  <si>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</si>
  <si>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</si>
  <si>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</si>
  <si>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</si>
  <si>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</si>
  <si>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</si>
  <si>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</si>
  <si>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</si>
  <si>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</si>
  <si>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</si>
  <si>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</si>
  <si>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</si>
  <si>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</si>
  <si>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</si>
  <si>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</si>
  <si>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</si>
  <si>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</si>
  <si>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</si>
  <si>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</si>
  <si>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</si>
  <si>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</si>
  <si>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</si>
  <si>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</si>
  <si>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</si>
  <si>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</si>
  <si>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</si>
  <si>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</si>
  <si>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</si>
  <si>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</si>
  <si>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</si>
  <si>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</si>
  <si>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</si>
  <si>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</si>
  <si>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</si>
  <si>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</si>
  <si>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</si>
  <si>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</si>
  <si>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</si>
  <si>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</si>
  <si>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</si>
  <si>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</si>
  <si>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</si>
  <si>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</si>
  <si>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</si>
  <si>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</si>
  <si>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</si>
  <si>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</si>
  <si>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</si>
  <si>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</si>
  <si>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</si>
  <si>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</si>
  <si>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</si>
  <si>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</si>
  <si>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</si>
  <si>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</si>
  <si>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</si>
  <si>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</si>
  <si>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</si>
  <si>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</si>
  <si>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</si>
  <si>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</si>
  <si>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</si>
  <si>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</si>
  <si>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</si>
  <si>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</si>
  <si>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</si>
  <si>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</si>
  <si>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</si>
  <si>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</si>
  <si>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</si>
  <si>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</si>
  <si>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</si>
  <si>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</si>
  <si>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</si>
  <si>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</si>
  <si>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</si>
  <si>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</si>
  <si>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</si>
  <si>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</si>
  <si>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</si>
  <si>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</si>
  <si>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</si>
  <si>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</si>
  <si>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</si>
  <si>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</si>
  <si>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</si>
  <si>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</si>
  <si>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</si>
  <si>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</si>
  <si>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</si>
  <si>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</si>
  <si>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</si>
  <si>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</si>
  <si>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</si>
  <si>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</si>
  <si>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</si>
  <si>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</si>
  <si>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</si>
  <si>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</si>
  <si>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</si>
  <si>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</si>
  <si>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</si>
  <si>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</si>
  <si>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</si>
  <si>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</si>
  <si>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</si>
  <si>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</si>
  <si>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</si>
  <si>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</si>
  <si>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</si>
  <si>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</si>
  <si>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</si>
  <si>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</si>
  <si>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</si>
  <si>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</si>
  <si>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</si>
  <si>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</si>
  <si>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</si>
  <si>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</si>
  <si>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</si>
  <si>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</si>
  <si>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</si>
  <si>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</si>
  <si>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</si>
  <si>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</si>
  <si>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</si>
  <si>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</si>
  <si>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</si>
  <si>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</si>
  <si>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</si>
  <si>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</si>
  <si>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</si>
  <si>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</si>
  <si>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</si>
  <si>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</si>
  <si>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</si>
  <si>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</si>
  <si>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</si>
  <si>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</si>
  <si>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</si>
  <si>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</si>
  <si>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</si>
  <si>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</si>
  <si>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</si>
  <si>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</si>
  <si>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</si>
  <si>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</si>
  <si>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</si>
  <si>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</si>
  <si>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</si>
  <si>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</si>
  <si>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</si>
  <si>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</si>
  <si>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</si>
  <si>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</si>
  <si>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</si>
  <si>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</si>
  <si>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</si>
  <si>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</si>
  <si>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</si>
  <si>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</si>
  <si>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</si>
  <si>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</si>
  <si>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</si>
  <si>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</si>
  <si>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</si>
  <si>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</si>
  <si>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</si>
  <si>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</si>
  <si>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</si>
  <si>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</si>
  <si>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</si>
  <si>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</si>
  <si>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</si>
  <si>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</si>
  <si>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</si>
  <si>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</si>
  <si>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</si>
  <si>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</si>
  <si>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</si>
  <si>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</si>
  <si>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</si>
  <si>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</si>
  <si>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</si>
  <si>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</si>
  <si>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</si>
  <si>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</si>
  <si>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</si>
  <si>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</si>
  <si>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</si>
  <si>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</si>
  <si>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</si>
  <si>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</si>
  <si>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</si>
  <si>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</si>
  <si>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</si>
  <si>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</si>
  <si>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</si>
  <si>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</si>
  <si>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</si>
  <si>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</si>
  <si>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</si>
  <si>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</si>
  <si>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</si>
  <si>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</si>
  <si>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</si>
  <si>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</si>
  <si>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</si>
  <si>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</si>
  <si>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</si>
  <si>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</si>
  <si>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</si>
  <si>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</si>
  <si>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</si>
  <si>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</si>
  <si>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</si>
  <si>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</si>
  <si>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</si>
  <si>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</si>
  <si>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</si>
  <si>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</si>
  <si>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</si>
  <si>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</si>
  <si>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</si>
  <si>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</si>
  <si>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</si>
  <si>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</si>
  <si>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</si>
  <si>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</si>
  <si>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</si>
  <si>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</si>
  <si>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</si>
  <si>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</si>
  <si>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</si>
  <si>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</si>
  <si>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</si>
  <si>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</si>
  <si>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</si>
  <si>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</si>
  <si>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</si>
  <si>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</si>
  <si>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</si>
  <si>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</si>
  <si>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</si>
  <si>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</si>
  <si>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</si>
  <si>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</si>
  <si>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</si>
  <si>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</si>
  <si>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</si>
  <si>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</si>
  <si>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</si>
  <si>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</si>
  <si>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</si>
  <si>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</si>
  <si>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</si>
  <si>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</si>
  <si>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</si>
  <si>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</si>
  <si>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</si>
  <si>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</si>
  <si>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</si>
  <si>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</si>
  <si>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</si>
  <si>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</si>
  <si>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</si>
  <si>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</si>
  <si>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</si>
  <si>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</si>
  <si>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</si>
  <si>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</si>
  <si>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</si>
  <si>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</si>
  <si>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</si>
  <si>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</si>
  <si>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</si>
  <si>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</si>
  <si>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</si>
  <si>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</si>
  <si>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</si>
  <si>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</si>
  <si>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</si>
  <si>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</si>
  <si>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</si>
  <si>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</si>
  <si>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</si>
  <si>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</si>
  <si>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</si>
  <si>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</si>
  <si>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</si>
  <si>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</si>
  <si>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</si>
  <si>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</si>
  <si>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</si>
  <si>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</si>
  <si>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</si>
  <si>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</si>
  <si>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</si>
  <si>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</si>
  <si>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</si>
  <si>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</si>
  <si>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</si>
  <si>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</si>
  <si>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</si>
  <si>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</si>
  <si>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</si>
  <si>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</si>
  <si>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</si>
  <si>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</si>
  <si>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</si>
  <si>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</si>
  <si>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</si>
  <si>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</si>
  <si>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</si>
  <si>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</si>
  <si>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</si>
  <si>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</si>
  <si>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</si>
  <si>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</si>
  <si>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</si>
  <si>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</si>
  <si>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</si>
  <si>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</si>
  <si>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</si>
  <si>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</si>
  <si>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</si>
  <si>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</si>
  <si>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</si>
  <si>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</si>
  <si>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</si>
  <si>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</si>
  <si>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</si>
  <si>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</si>
  <si>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</si>
  <si>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</si>
  <si>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</si>
  <si>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</si>
  <si>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</si>
  <si>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</si>
  <si>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</si>
  <si>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</si>
  <si>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</si>
  <si>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</si>
  <si>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</si>
  <si>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</si>
  <si>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</si>
  <si>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</si>
  <si>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</si>
  <si>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</si>
  <si>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</si>
  <si>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</si>
  <si>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</si>
  <si>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</si>
  <si>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</si>
  <si>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</si>
  <si>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</si>
  <si>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</si>
  <si>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</si>
  <si>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</si>
  <si>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</si>
  <si>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</si>
  <si>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</si>
  <si>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</si>
  <si>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</si>
  <si>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</si>
  <si>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</si>
  <si>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</si>
  <si>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</si>
  <si>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</si>
  <si>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</si>
  <si>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</si>
  <si>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</si>
  <si>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</si>
  <si>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</si>
  <si>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</si>
  <si>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</si>
  <si>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</si>
  <si>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</si>
  <si>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</si>
  <si>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</si>
  <si>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</si>
  <si>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</si>
  <si>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</si>
  <si>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</si>
  <si>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</si>
  <si>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</si>
  <si>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</si>
  <si>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</si>
  <si>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</si>
  <si>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</si>
  <si>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</si>
  <si>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</si>
  <si>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</si>
  <si>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</si>
  <si>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</si>
  <si>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</si>
  <si>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</si>
  <si>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</si>
  <si>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</si>
  <si>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</si>
  <si>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</si>
  <si>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</si>
  <si>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</si>
  <si>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</si>
  <si>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</si>
  <si>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</si>
  <si>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</si>
  <si>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</si>
  <si>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</si>
  <si>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</si>
  <si>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</si>
  <si>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</si>
  <si>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</si>
  <si>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</si>
  <si>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</si>
  <si>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</si>
  <si>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</si>
  <si>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</si>
  <si>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</si>
  <si>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</si>
  <si>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</si>
  <si>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</si>
  <si>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</si>
  <si>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</si>
  <si>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</si>
  <si>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</si>
  <si>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</si>
  <si>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</si>
  <si>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</si>
  <si>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</si>
  <si>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</si>
  <si>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</si>
  <si>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</si>
  <si>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</si>
  <si>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</si>
  <si>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</si>
  <si>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</si>
  <si>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</si>
  <si>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</si>
  <si>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</si>
  <si>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</si>
  <si>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</si>
  <si>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</si>
  <si>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</si>
  <si>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</si>
  <si>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</si>
  <si>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</si>
  <si>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</si>
  <si>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</si>
  <si>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</si>
  <si>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</si>
  <si>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</si>
  <si>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</si>
  <si>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</si>
  <si>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</si>
  <si>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</si>
  <si>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</si>
  <si>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</si>
  <si>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</si>
  <si>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</si>
  <si>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</si>
  <si>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</si>
  <si>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</si>
  <si>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</si>
  <si>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</si>
  <si>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</si>
  <si>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</si>
  <si>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</si>
  <si>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</si>
  <si>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</si>
  <si>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</si>
  <si>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</si>
  <si>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</si>
  <si>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</si>
  <si>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</si>
  <si>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</si>
  <si>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</si>
  <si>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</si>
  <si>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</si>
  <si>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</si>
  <si>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</si>
  <si>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</si>
  <si>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</si>
  <si>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</si>
  <si>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</si>
  <si>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</si>
  <si>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</si>
  <si>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</si>
  <si>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</si>
  <si>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</si>
  <si>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</si>
  <si>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</si>
  <si>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</si>
  <si>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</si>
  <si>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</si>
  <si>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</si>
  <si>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</si>
  <si>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</si>
  <si>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</si>
  <si>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</si>
  <si>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</si>
  <si>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</si>
  <si>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</si>
  <si>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</si>
  <si>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</si>
  <si>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</si>
  <si>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</si>
  <si>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</si>
  <si>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</si>
  <si>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</si>
  <si>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</si>
  <si>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</si>
  <si>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</si>
  <si>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</si>
  <si>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</si>
  <si>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</si>
  <si>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</si>
  <si>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</si>
  <si>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</si>
  <si>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</si>
  <si>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</si>
  <si>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</si>
  <si>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</si>
  <si>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</si>
  <si>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</si>
  <si>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</si>
  <si>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</si>
  <si>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</si>
  <si>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</si>
  <si>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</si>
  <si>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</si>
  <si>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</si>
  <si>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</si>
  <si>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</si>
  <si>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</si>
  <si>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</si>
  <si>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</si>
  <si>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</si>
  <si>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</si>
  <si>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</si>
  <si>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</si>
  <si>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</si>
  <si>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</si>
  <si>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</si>
  <si>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</si>
  <si>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</si>
  <si>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</si>
  <si>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</si>
  <si>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</si>
  <si>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</si>
  <si>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</si>
  <si>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</si>
  <si>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</si>
  <si>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</si>
  <si>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</si>
  <si>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</si>
  <si>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</si>
  <si>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</si>
  <si>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</si>
  <si>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</si>
  <si>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</si>
  <si>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</si>
  <si>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</si>
  <si>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</si>
  <si>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</si>
  <si>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</si>
  <si>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</si>
  <si>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</si>
  <si>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</si>
  <si>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</si>
  <si>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</si>
  <si>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</si>
  <si>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</si>
  <si>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</si>
  <si>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</si>
  <si>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</si>
  <si>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</si>
  <si>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</si>
  <si>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</si>
  <si>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</si>
  <si>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</si>
  <si>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</si>
  <si>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</si>
  <si>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</si>
  <si>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</si>
  <si>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</si>
  <si>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</si>
  <si>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</si>
  <si>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</si>
  <si>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</si>
  <si>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</si>
  <si>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</si>
  <si>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</si>
  <si>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</si>
  <si>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</si>
  <si>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</si>
  <si>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</si>
  <si>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</si>
  <si>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</si>
  <si>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</si>
  <si>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</si>
  <si>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</si>
  <si>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</si>
  <si>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</si>
  <si>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</si>
  <si>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</si>
  <si>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</si>
  <si>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</si>
  <si>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</si>
  <si>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</si>
  <si>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</si>
  <si>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</si>
  <si>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</si>
  <si>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</si>
  <si>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</si>
  <si>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</si>
  <si>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</si>
  <si>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</si>
  <si>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</si>
  <si>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</si>
  <si>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</si>
  <si>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</si>
  <si>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</si>
  <si>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</si>
  <si>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</si>
  <si>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</si>
  <si>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</si>
  <si>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</si>
  <si>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</si>
  <si>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</si>
  <si>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</si>
  <si>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</si>
  <si>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</si>
  <si>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</si>
  <si>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</si>
  <si>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</si>
  <si>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</si>
  <si>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</si>
  <si>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</si>
  <si>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</si>
  <si>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</si>
  <si>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</si>
  <si>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</si>
  <si>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</si>
  <si>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</si>
  <si>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</si>
  <si>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</si>
  <si>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</si>
  <si>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</si>
  <si>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</si>
  <si>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</si>
  <si>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</si>
  <si>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</si>
  <si>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</si>
  <si>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</si>
  <si>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</si>
  <si>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</si>
  <si>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</si>
  <si>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</si>
  <si>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</si>
  <si>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</si>
  <si>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</si>
  <si>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</si>
  <si>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</si>
  <si>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</si>
  <si>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</si>
  <si>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</si>
  <si>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</si>
  <si>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</si>
  <si>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</si>
  <si>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</si>
  <si>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</si>
  <si>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</si>
  <si>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</si>
  <si>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</si>
  <si>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</si>
  <si>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</si>
  <si>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</si>
  <si>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</si>
  <si>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</si>
  <si>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</si>
  <si>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</si>
  <si>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</si>
  <si>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</si>
  <si>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</si>
  <si>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</si>
  <si>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</si>
  <si>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</si>
  <si>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</si>
  <si>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</si>
  <si>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</si>
  <si>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</si>
  <si>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</si>
  <si>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</si>
  <si>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</si>
  <si>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</si>
  <si>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</si>
  <si>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</si>
  <si>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</si>
  <si>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</si>
  <si>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</si>
  <si>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</si>
  <si>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</si>
  <si>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</si>
  <si>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</si>
  <si>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</si>
  <si>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</si>
  <si>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</si>
  <si>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</si>
  <si>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</si>
  <si>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</si>
  <si>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</si>
  <si>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</si>
  <si>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</si>
  <si>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</si>
  <si>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</si>
  <si>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</si>
  <si>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</si>
  <si>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</si>
  <si>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</si>
  <si>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</si>
  <si>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</si>
  <si>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</si>
  <si>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</si>
  <si>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</si>
  <si>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</si>
  <si>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</si>
  <si>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</si>
  <si>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</si>
  <si>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</si>
  <si>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</si>
  <si>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</si>
  <si>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</si>
  <si>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</si>
  <si>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</si>
  <si>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</si>
  <si>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</si>
  <si>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</si>
  <si>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</si>
  <si>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</si>
  <si>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</si>
  <si>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</si>
  <si>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</si>
  <si>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</si>
  <si>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</si>
  <si>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</si>
  <si>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</si>
  <si>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</si>
  <si>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</si>
  <si>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</si>
  <si>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</si>
  <si>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</si>
  <si>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</si>
  <si>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</si>
  <si>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</si>
  <si>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</si>
  <si>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</si>
  <si>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</si>
  <si>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</si>
  <si>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</si>
  <si>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</si>
  <si>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</si>
  <si>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</si>
  <si>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</si>
  <si>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</si>
  <si>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</si>
  <si>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</si>
  <si>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</si>
  <si>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</si>
  <si>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</si>
  <si>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</si>
  <si>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</si>
  <si>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</si>
  <si>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</si>
  <si>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</si>
  <si>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</si>
  <si>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</si>
  <si>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</si>
  <si>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</si>
  <si>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</si>
  <si>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</si>
  <si>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</si>
  <si>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</si>
  <si>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</si>
  <si>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</si>
  <si>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</si>
  <si>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</si>
  <si>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</si>
  <si>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</si>
  <si>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</si>
  <si>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</si>
  <si>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</si>
  <si>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</si>
  <si>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</si>
  <si>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</si>
  <si>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</si>
  <si>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</si>
  <si>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</si>
  <si>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</si>
  <si>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</si>
  <si>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</si>
  <si>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</si>
  <si>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</si>
  <si>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</si>
  <si>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</si>
  <si>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</si>
  <si>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</si>
  <si>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</si>
  <si>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</si>
  <si>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</si>
  <si>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</si>
  <si>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</si>
  <si>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</si>
  <si>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</si>
  <si>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</si>
  <si>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</si>
  <si>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</si>
  <si>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</si>
  <si>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</si>
  <si>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</si>
  <si>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</si>
  <si>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</si>
  <si>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</si>
  <si>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</si>
  <si>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</si>
  <si>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</si>
  <si>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</si>
  <si>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</si>
  <si>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</si>
  <si>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</si>
  <si>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</si>
  <si>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</si>
  <si>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</si>
  <si>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</si>
  <si>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</si>
  <si>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</si>
  <si>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</si>
  <si>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</si>
  <si>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</si>
  <si>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</si>
  <si>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</si>
  <si>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</si>
  <si>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</si>
  <si>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</si>
  <si>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</si>
  <si>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</si>
  <si>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</si>
  <si>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</si>
  <si>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</si>
  <si>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</si>
  <si>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</si>
  <si>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</si>
  <si>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</si>
  <si>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</si>
  <si>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</si>
  <si>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</si>
  <si>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</si>
  <si>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</si>
  <si>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</si>
  <si>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</si>
  <si>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</si>
  <si>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</si>
  <si>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</si>
  <si>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</si>
  <si>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</si>
  <si>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</si>
  <si>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</si>
  <si>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</si>
  <si>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</si>
  <si>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</si>
  <si>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</si>
  <si>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</si>
  <si>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</si>
  <si>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</si>
  <si>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</si>
  <si>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</si>
  <si>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</si>
  <si>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</si>
  <si>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</si>
  <si>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</si>
  <si>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</si>
  <si>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</si>
  <si>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</si>
  <si>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</si>
  <si>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</si>
  <si>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</si>
  <si>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</si>
  <si>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</si>
  <si>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</si>
  <si>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</si>
  <si>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</si>
  <si>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</si>
  <si>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</si>
  <si>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</si>
  <si>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</si>
  <si>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</si>
  <si>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</si>
  <si>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</si>
  <si>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</si>
  <si>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</si>
  <si>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</si>
  <si>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</si>
  <si>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</si>
  <si>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</si>
  <si>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</si>
  <si>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</si>
  <si>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</si>
  <si>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</si>
  <si>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</si>
  <si>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</si>
  <si>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</si>
  <si>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</si>
  <si>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</si>
  <si>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</si>
  <si>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</si>
  <si>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</si>
  <si>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</si>
  <si>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</si>
  <si>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</si>
  <si>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</si>
  <si>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</si>
  <si>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</si>
  <si>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</si>
  <si>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</si>
  <si>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</si>
  <si>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</si>
  <si>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</si>
  <si>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</si>
  <si>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</si>
  <si>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</si>
  <si>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</si>
  <si>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</si>
  <si>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</si>
  <si>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</si>
  <si>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</si>
  <si>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</si>
  <si>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</si>
  <si>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</si>
  <si>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</si>
  <si>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</si>
  <si>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</si>
  <si>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</si>
  <si>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</si>
  <si>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</si>
  <si>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</si>
  <si>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</si>
  <si>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</si>
  <si>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</si>
  <si>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</si>
  <si>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</si>
  <si>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</si>
  <si>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</si>
  <si>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</si>
  <si>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</si>
  <si>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</si>
  <si>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</si>
  <si>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</si>
  <si>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</si>
  <si>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</si>
  <si>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</si>
  <si>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</si>
  <si>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</si>
  <si>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</si>
  <si>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</si>
  <si>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</si>
  <si>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</si>
  <si>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</si>
  <si>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</si>
  <si>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</si>
  <si>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</si>
  <si>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</si>
  <si>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</si>
  <si>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</si>
  <si>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</si>
  <si>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</si>
  <si>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</si>
  <si>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</si>
  <si>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</si>
  <si>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</si>
  <si>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</si>
  <si>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</si>
  <si>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</si>
  <si>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</si>
  <si>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</si>
  <si>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</si>
  <si>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</si>
  <si>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</si>
  <si>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</si>
  <si>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</si>
  <si>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</si>
  <si>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</si>
  <si>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</si>
  <si>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</si>
  <si>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</si>
  <si>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</si>
  <si>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</si>
  <si>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</si>
  <si>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</si>
  <si>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</si>
  <si>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</si>
  <si>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</si>
  <si>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</si>
  <si>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</si>
  <si>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</si>
  <si>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</si>
  <si>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</si>
  <si>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</si>
  <si>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</si>
  <si>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</si>
  <si>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</si>
  <si>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</si>
  <si>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</si>
  <si>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</si>
  <si>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</si>
  <si>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</si>
  <si>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</si>
  <si>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</si>
  <si>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</si>
  <si>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</si>
  <si>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</si>
  <si>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</si>
  <si>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</si>
  <si>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</si>
  <si>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</si>
  <si>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</si>
  <si>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</si>
  <si>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</si>
  <si>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</si>
  <si>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</si>
  <si>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</si>
  <si>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</si>
  <si>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</si>
  <si>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</si>
  <si>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</si>
  <si>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</si>
  <si>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</si>
  <si>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</si>
  <si>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</si>
  <si>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</si>
  <si>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</si>
  <si>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</si>
  <si>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</si>
  <si>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</si>
  <si>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</si>
  <si>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</si>
  <si>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</si>
  <si>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</si>
  <si>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</si>
  <si>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</si>
  <si>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</si>
  <si>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</si>
  <si>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</si>
  <si>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</si>
  <si>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</si>
  <si>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</si>
  <si>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</si>
  <si>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</si>
  <si>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</si>
  <si>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</si>
  <si>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</si>
  <si>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</si>
  <si>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</si>
  <si>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</si>
  <si>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</si>
  <si>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</si>
  <si>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</si>
  <si>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</si>
  <si>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</si>
  <si>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</si>
  <si>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</si>
  <si>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</si>
  <si>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</si>
  <si>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</si>
  <si>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</si>
  <si>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</si>
  <si>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</si>
  <si>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</si>
  <si>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</si>
  <si>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</si>
  <si>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</si>
  <si>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</si>
  <si>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</si>
  <si>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</si>
  <si>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</si>
  <si>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</si>
  <si>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</si>
  <si>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</si>
  <si>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</si>
  <si>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</si>
  <si>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</si>
  <si>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</si>
  <si>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</si>
  <si>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</si>
  <si>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</si>
  <si>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</si>
  <si>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</si>
  <si>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</si>
  <si>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</si>
  <si>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</si>
  <si>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</si>
  <si>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</si>
  <si>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</si>
  <si>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</si>
  <si>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</si>
  <si>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</si>
  <si>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</si>
  <si>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</si>
  <si>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</si>
  <si>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</si>
  <si>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</si>
  <si>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</si>
  <si>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</si>
  <si>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</si>
  <si>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</si>
  <si>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</si>
  <si>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</si>
  <si>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</si>
  <si>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</si>
  <si>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</si>
  <si>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</si>
  <si>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</si>
  <si>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</si>
  <si>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</si>
  <si>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</si>
  <si>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</si>
  <si>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</si>
  <si>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</si>
  <si>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</si>
  <si>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</si>
  <si>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</si>
  <si>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</si>
  <si>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</si>
  <si>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</si>
  <si>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</si>
  <si>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</si>
  <si>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</si>
  <si>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</si>
  <si>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</si>
  <si>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</si>
  <si>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</si>
  <si>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</si>
  <si>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</si>
  <si>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</si>
  <si>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</si>
  <si>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</si>
  <si>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</si>
  <si>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</si>
  <si>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</si>
  <si>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</si>
  <si>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</si>
  <si>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</si>
  <si>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</si>
  <si>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</si>
  <si>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</si>
  <si>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</si>
  <si>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</si>
  <si>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</si>
  <si>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</si>
  <si>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</si>
  <si>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</si>
  <si>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</si>
  <si>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</si>
  <si>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</si>
  <si>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</si>
  <si>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</si>
  <si>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</si>
  <si>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</si>
  <si>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</si>
  <si>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</si>
  <si>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</si>
  <si>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</si>
  <si>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</si>
  <si>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</si>
  <si>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</si>
  <si>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</si>
  <si>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</si>
  <si>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</si>
  <si>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</si>
  <si>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</si>
  <si>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</si>
  <si>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</si>
  <si>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</si>
  <si>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</si>
  <si>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</si>
  <si>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</si>
  <si>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</si>
  <si>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</si>
  <si>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</si>
  <si>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</si>
  <si>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</si>
  <si>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</si>
  <si>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</si>
  <si>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</si>
  <si>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</si>
  <si>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</si>
  <si>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</si>
  <si>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</si>
  <si>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</si>
  <si>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</si>
  <si>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</si>
  <si>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</si>
  <si>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</si>
  <si>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</si>
  <si>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</si>
  <si>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</si>
  <si>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</si>
  <si>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</si>
  <si>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</si>
  <si>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</si>
  <si>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</si>
  <si>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</si>
  <si>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</si>
  <si>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</si>
  <si>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</si>
  <si>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</si>
  <si>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</si>
  <si>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</si>
  <si>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</si>
  <si>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</si>
  <si>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</si>
  <si>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</si>
  <si>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</si>
  <si>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</si>
  <si>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</si>
  <si>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</si>
  <si>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</si>
  <si>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</si>
  <si>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</si>
  <si>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</si>
  <si>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</si>
  <si>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</si>
  <si>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</si>
  <si>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</si>
  <si>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</si>
  <si>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</si>
  <si>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</si>
  <si>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</si>
  <si>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</si>
  <si>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</si>
  <si>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</si>
  <si>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</si>
  <si>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</si>
  <si>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</si>
  <si>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</si>
  <si>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</si>
  <si>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</si>
  <si>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</si>
  <si>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</si>
  <si>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</si>
  <si>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</si>
  <si>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</si>
  <si>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</si>
  <si>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</si>
  <si>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</si>
  <si>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</si>
  <si>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</si>
  <si>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</si>
  <si>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</si>
  <si>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</si>
  <si>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</si>
  <si>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</si>
  <si>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</si>
  <si>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</si>
  <si>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</si>
  <si>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</si>
  <si>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</si>
  <si>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</si>
  <si>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</si>
  <si>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</si>
  <si>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</si>
  <si>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</si>
  <si>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</si>
  <si>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</si>
  <si>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</si>
  <si>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</si>
  <si>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</si>
  <si>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</si>
  <si>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</si>
  <si>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</si>
  <si>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</si>
  <si>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</si>
  <si>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</si>
  <si>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</si>
  <si>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</si>
  <si>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</si>
  <si>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</si>
  <si>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</si>
  <si>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</si>
  <si>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</si>
  <si>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</si>
  <si>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</si>
  <si>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</si>
  <si>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</si>
  <si>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</si>
  <si>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</si>
  <si>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</si>
  <si>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</si>
  <si>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</si>
  <si>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</si>
  <si>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</si>
  <si>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</si>
  <si>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</si>
  <si>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</si>
  <si>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</si>
  <si>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</si>
  <si>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</si>
  <si>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</si>
  <si>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</si>
  <si>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</si>
  <si>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</si>
  <si>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</si>
  <si>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</si>
  <si>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</si>
  <si>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</si>
  <si>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</si>
  <si>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</si>
  <si>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</si>
  <si>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</si>
  <si>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</si>
  <si>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</si>
  <si>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</si>
  <si>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</si>
  <si>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</si>
  <si>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</si>
  <si>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</si>
  <si>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</si>
  <si>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</si>
  <si>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</si>
  <si>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</si>
  <si>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</si>
  <si>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</si>
  <si>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</si>
  <si>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</si>
  <si>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</si>
  <si>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</si>
  <si>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</si>
  <si>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</si>
  <si>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</si>
  <si>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</si>
  <si>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</si>
  <si>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</si>
  <si>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</si>
  <si>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</si>
  <si>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</si>
  <si>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</si>
  <si>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</si>
  <si>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</si>
  <si>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</si>
  <si>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</si>
  <si>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</si>
  <si>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</si>
  <si>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</si>
  <si>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</si>
  <si>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</si>
  <si>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</si>
  <si>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</si>
  <si>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</si>
  <si>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</si>
  <si>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</si>
  <si>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</si>
  <si>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</si>
  <si>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</si>
  <si>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</si>
  <si>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</si>
  <si>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</si>
  <si>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</si>
  <si>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</si>
  <si>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</si>
  <si>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</si>
  <si>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</si>
  <si>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</si>
  <si>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</si>
  <si>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</si>
  <si>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</si>
  <si>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</si>
  <si>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</si>
  <si>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</si>
  <si>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</si>
  <si>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</si>
  <si>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</si>
  <si>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</si>
  <si>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</si>
  <si>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</si>
  <si>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</si>
  <si>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</si>
  <si>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</si>
  <si>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</si>
  <si>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</si>
  <si>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</si>
  <si>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</si>
  <si>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</si>
  <si>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</si>
  <si>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</si>
  <si>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</si>
  <si>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</si>
  <si>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</si>
  <si>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</si>
  <si>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</si>
  <si>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</si>
  <si>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</si>
  <si>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</si>
  <si>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</si>
  <si>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</si>
  <si>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</si>
  <si>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</si>
  <si>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</si>
  <si>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</si>
  <si>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</si>
  <si>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</si>
  <si>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</si>
  <si>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</si>
  <si>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</si>
  <si>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</si>
  <si>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</si>
  <si>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</si>
  <si>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</si>
  <si>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</si>
  <si>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</si>
  <si>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</si>
  <si>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</si>
  <si>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</si>
  <si>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</si>
  <si>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</si>
  <si>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</si>
  <si>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</si>
  <si>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</si>
  <si>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</si>
  <si>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</si>
  <si>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</si>
  <si>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</si>
  <si>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</si>
  <si>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</si>
  <si>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</si>
  <si>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</si>
  <si>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</si>
  <si>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</si>
  <si>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</si>
  <si>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</si>
  <si>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</si>
  <si>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</si>
  <si>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</si>
  <si>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</si>
  <si>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</si>
  <si>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</si>
  <si>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</si>
  <si>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</si>
  <si>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</si>
  <si>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</si>
  <si>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</si>
  <si>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</si>
  <si>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</si>
  <si>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</si>
  <si>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</si>
  <si>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</si>
  <si>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</si>
  <si>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</si>
  <si>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</si>
  <si>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</si>
  <si>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</si>
  <si>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</si>
  <si>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</si>
  <si>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</si>
  <si>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</si>
  <si>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</si>
  <si>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</si>
  <si>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</si>
  <si>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</si>
  <si>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</si>
  <si>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</si>
  <si>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</si>
  <si>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</si>
  <si>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</si>
  <si>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</si>
  <si>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</si>
  <si>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</si>
  <si>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</si>
  <si>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</si>
  <si>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</si>
  <si>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</si>
  <si>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</si>
  <si>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</si>
  <si>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</si>
  <si>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</si>
  <si>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</si>
  <si>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</si>
  <si>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</si>
  <si>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</si>
  <si>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</si>
  <si>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</si>
  <si>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</si>
  <si>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</si>
  <si>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</si>
  <si>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</si>
  <si>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</si>
  <si>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</si>
  <si>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</si>
  <si>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</si>
  <si>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</si>
  <si>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</si>
  <si>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</si>
  <si>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</si>
  <si>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</si>
  <si>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</si>
  <si>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</si>
  <si>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</si>
  <si>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</si>
  <si>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</si>
  <si>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</si>
  <si>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</si>
  <si>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</si>
  <si>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</si>
  <si>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</si>
  <si>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</si>
  <si>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</si>
  <si>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</si>
  <si>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</si>
  <si>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</si>
  <si>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</si>
  <si>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</si>
  <si>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</si>
  <si>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</si>
  <si>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</si>
  <si>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</si>
  <si>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</si>
  <si>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</si>
  <si>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</si>
  <si>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</si>
  <si>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</si>
  <si>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</si>
  <si>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</si>
  <si>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</si>
  <si>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</si>
  <si>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</si>
  <si>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</si>
  <si>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</si>
  <si>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</si>
  <si>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</si>
  <si>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</si>
  <si>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</si>
  <si>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</si>
  <si>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</si>
  <si>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</si>
  <si>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</si>
  <si>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</si>
  <si>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</si>
  <si>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</si>
  <si>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</si>
  <si>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</si>
  <si>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</si>
  <si>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</si>
  <si>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</si>
  <si>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</si>
  <si>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</si>
  <si>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</si>
  <si>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</si>
  <si>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</si>
  <si>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</si>
  <si>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</si>
  <si>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</si>
  <si>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</si>
  <si>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</si>
  <si>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</si>
  <si>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</si>
  <si>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</si>
  <si>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</si>
  <si>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</si>
  <si>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</si>
  <si>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</si>
  <si>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</si>
  <si>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</si>
  <si>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</si>
  <si>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</si>
  <si>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</si>
  <si>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</si>
  <si>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</si>
  <si>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</si>
  <si>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</si>
  <si>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</si>
  <si>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</si>
  <si>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</si>
  <si>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</si>
  <si>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</si>
  <si>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</si>
  <si>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</si>
  <si>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</si>
  <si>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</si>
  <si>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</si>
  <si>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</si>
  <si>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</si>
  <si>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</si>
  <si>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</si>
  <si>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</si>
  <si>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</si>
  <si>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</si>
  <si>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</si>
  <si>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</si>
  <si>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</si>
  <si>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</si>
  <si>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</si>
  <si>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</si>
  <si>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</si>
  <si>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</si>
  <si>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</si>
  <si>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</si>
  <si>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</si>
  <si>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</si>
  <si>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</si>
  <si>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</si>
  <si>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</si>
  <si>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</si>
  <si>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</si>
  <si>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</si>
  <si>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</si>
  <si>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</si>
  <si>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</si>
  <si>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</si>
  <si>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</si>
  <si>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</si>
  <si>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</si>
  <si>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</si>
  <si>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</si>
  <si>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</si>
  <si>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</si>
  <si>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</si>
  <si>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</si>
  <si>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</si>
  <si>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</si>
  <si>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</si>
  <si>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</si>
  <si>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</si>
  <si>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</si>
  <si>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</si>
  <si>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</si>
  <si>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</si>
  <si>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</si>
  <si>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</si>
  <si>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</si>
  <si>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</si>
  <si>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</si>
  <si>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</si>
  <si>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</si>
  <si>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</si>
  <si>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</si>
  <si>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</si>
  <si>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</si>
  <si>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</si>
  <si>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</si>
  <si>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</si>
  <si>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</si>
  <si>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</si>
  <si>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</si>
  <si>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</si>
  <si>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</si>
  <si>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</si>
  <si>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</si>
  <si>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</si>
  <si>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</si>
  <si>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</si>
  <si>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</si>
  <si>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</si>
  <si>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</si>
  <si>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</si>
  <si>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</si>
  <si>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</si>
  <si>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</si>
  <si>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</si>
  <si>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</si>
  <si>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</si>
  <si>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</si>
  <si>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</si>
  <si>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</si>
  <si>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</si>
  <si>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</si>
  <si>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</si>
  <si>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</si>
  <si>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</si>
  <si>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</si>
  <si>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</si>
  <si>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</si>
  <si>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</si>
  <si>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</si>
  <si>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</si>
  <si>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</si>
  <si>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</si>
  <si>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</si>
  <si>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</si>
  <si>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</si>
  <si>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</si>
  <si>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</si>
  <si>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</si>
  <si>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</si>
  <si>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</si>
  <si>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</si>
  <si>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</si>
  <si>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</si>
  <si>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</si>
  <si>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</si>
  <si>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</si>
  <si>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</si>
  <si>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</si>
  <si>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</si>
  <si>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</si>
  <si>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</si>
  <si>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</si>
  <si>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</si>
  <si>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</si>
  <si>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</si>
  <si>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</si>
  <si>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</si>
  <si>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</si>
  <si>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</si>
  <si>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</si>
  <si>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</si>
  <si>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</si>
  <si>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</si>
  <si>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</si>
  <si>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</si>
  <si>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</si>
  <si>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</si>
  <si>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</si>
  <si>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</si>
  <si>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</si>
  <si>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</si>
  <si>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</si>
  <si>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</si>
  <si>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</si>
  <si>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</si>
  <si>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</si>
  <si>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</si>
  <si>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</si>
  <si>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</si>
  <si>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</si>
  <si>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</si>
  <si>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</si>
  <si>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</si>
  <si>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</si>
  <si>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</si>
  <si>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</si>
  <si>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</si>
  <si>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</si>
  <si>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</si>
  <si>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</si>
  <si>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</si>
  <si>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</si>
  <si>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</si>
  <si>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</si>
  <si>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</si>
  <si>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</si>
  <si>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</si>
  <si>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</si>
  <si>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</si>
  <si>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</si>
  <si>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</si>
  <si>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</si>
  <si>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</si>
  <si>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</si>
  <si>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</si>
  <si>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</si>
  <si>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</si>
  <si>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</si>
  <si>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</si>
  <si>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</si>
  <si>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</si>
  <si>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</si>
  <si>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</si>
  <si>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</si>
  <si>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</si>
  <si>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</si>
  <si>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</si>
  <si>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</si>
  <si>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</si>
  <si>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</si>
  <si>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</si>
  <si>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</si>
  <si>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</si>
  <si>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</si>
  <si>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</si>
  <si>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</si>
  <si>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</si>
  <si>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</si>
  <si>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</si>
  <si>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</si>
  <si>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</si>
  <si>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</si>
  <si>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</si>
  <si>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</si>
  <si>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</si>
  <si>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</si>
  <si>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</si>
  <si>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</si>
  <si>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</si>
  <si>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</si>
  <si>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</si>
  <si>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</si>
  <si>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</si>
  <si>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</si>
  <si>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</si>
  <si>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</si>
  <si>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</si>
  <si>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</si>
  <si>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</si>
  <si>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</si>
  <si>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</si>
  <si>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</si>
  <si>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</si>
  <si>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</si>
  <si>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</si>
  <si>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</si>
  <si>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</si>
  <si>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</si>
  <si>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</si>
  <si>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</si>
  <si>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</si>
  <si>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</si>
  <si>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</si>
  <si>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</si>
  <si>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</si>
  <si>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</si>
  <si>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</si>
  <si>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</si>
  <si>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</si>
  <si>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</si>
  <si>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</si>
  <si>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</si>
  <si>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</si>
  <si>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</si>
  <si>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</si>
  <si>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</si>
  <si>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</si>
  <si>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</si>
  <si>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</si>
  <si>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</si>
  <si>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</si>
  <si>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</si>
  <si>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</si>
  <si>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</si>
  <si>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</si>
  <si>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</si>
  <si>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</si>
  <si>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</si>
  <si>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</si>
  <si>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</si>
  <si>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</si>
  <si>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</si>
  <si>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</si>
  <si>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</si>
  <si>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</si>
  <si>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</si>
  <si>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</si>
  <si>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</si>
  <si>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</si>
  <si>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</si>
  <si>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</si>
  <si>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</si>
  <si>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</si>
  <si>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</si>
  <si>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</si>
  <si>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</si>
  <si>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</si>
  <si>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</si>
  <si>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</si>
  <si>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</si>
  <si>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</si>
  <si>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</si>
  <si>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</si>
  <si>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</si>
  <si>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</si>
  <si>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</si>
  <si>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</si>
  <si>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</si>
  <si>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</si>
  <si>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</si>
  <si>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</si>
  <si>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</si>
  <si>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</si>
  <si>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</si>
  <si>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</si>
  <si>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</si>
  <si>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</si>
  <si>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</si>
  <si>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</si>
  <si>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</si>
  <si>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</si>
  <si>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</si>
  <si>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</si>
  <si>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</si>
  <si>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</si>
  <si>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</si>
  <si>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</si>
  <si>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</si>
  <si>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</si>
  <si>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</si>
  <si>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</si>
  <si>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</si>
  <si>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</si>
  <si>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</si>
  <si>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</si>
  <si>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</si>
  <si>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</si>
  <si>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</si>
  <si>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</si>
  <si>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</si>
  <si>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</si>
  <si>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</si>
  <si>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</si>
  <si>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</si>
  <si>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</si>
  <si>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</si>
  <si>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</si>
  <si>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</si>
  <si>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</si>
  <si>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</si>
  <si>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</si>
  <si>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</si>
  <si>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</si>
  <si>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</si>
  <si>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</si>
  <si>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</si>
  <si>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</si>
  <si>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</si>
  <si>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</si>
  <si>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</si>
  <si>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</si>
  <si>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</si>
  <si>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</si>
  <si>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</si>
  <si>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</si>
  <si>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</si>
  <si>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</si>
  <si>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</si>
  <si>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</si>
  <si>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</si>
  <si>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</si>
  <si>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</si>
  <si>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</si>
  <si>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</si>
  <si>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</si>
  <si>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</si>
  <si>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</si>
  <si>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</si>
  <si>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</si>
  <si>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</si>
  <si>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</si>
  <si>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</si>
  <si>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</si>
  <si>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</si>
  <si>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</si>
  <si>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</si>
  <si>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</si>
  <si>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</si>
  <si>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</si>
  <si>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</si>
  <si>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</si>
  <si>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</si>
  <si>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</si>
  <si>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</si>
  <si>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</si>
  <si>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</si>
  <si>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</si>
  <si>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</si>
  <si>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</si>
  <si>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</si>
  <si>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</si>
  <si>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</si>
  <si>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</si>
  <si>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</si>
  <si>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</si>
  <si>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</si>
  <si>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</si>
  <si>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</si>
  <si>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</si>
  <si>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</si>
  <si>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</si>
  <si>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</si>
  <si>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</si>
  <si>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</si>
  <si>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</si>
  <si>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</si>
  <si>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</si>
  <si>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</si>
  <si>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</si>
  <si>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</si>
  <si>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</si>
  <si>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</si>
  <si>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</si>
  <si>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</si>
  <si>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</si>
  <si>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</si>
  <si>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</si>
  <si>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</si>
  <si>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</si>
  <si>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</si>
  <si>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</si>
  <si>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</si>
  <si>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</si>
  <si>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</si>
  <si>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</si>
  <si>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</si>
  <si>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</si>
  <si>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</si>
  <si>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</si>
  <si>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</si>
  <si>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</si>
  <si>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</si>
  <si>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</si>
  <si>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</si>
  <si>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</si>
  <si>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</si>
  <si>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</si>
  <si>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</si>
  <si>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</si>
  <si>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</si>
  <si>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</si>
  <si>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</si>
  <si>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</si>
  <si>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</si>
  <si>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</si>
  <si>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</si>
  <si>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</si>
  <si>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</si>
  <si>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</si>
  <si>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</si>
  <si>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</si>
  <si>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</si>
  <si>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</si>
  <si>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</si>
  <si>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</si>
  <si>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</si>
  <si>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</si>
  <si>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</si>
  <si>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</si>
  <si>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</si>
  <si>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</si>
  <si>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</si>
  <si>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</si>
  <si>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</si>
  <si>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</si>
  <si>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</si>
  <si>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</si>
  <si>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</si>
  <si>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</si>
  <si>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</si>
  <si>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</si>
  <si>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</si>
  <si>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</si>
  <si>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</si>
  <si>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</si>
  <si>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</si>
  <si>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</si>
  <si>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</si>
  <si>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</si>
  <si>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</si>
  <si>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</si>
  <si>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</si>
  <si>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</si>
  <si>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</si>
  <si>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</si>
  <si>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</si>
  <si>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</si>
  <si>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</si>
  <si>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</si>
  <si>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</si>
  <si>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</si>
  <si>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</si>
  <si>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</si>
  <si>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</si>
  <si>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</si>
  <si>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</si>
  <si>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</si>
  <si>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</si>
  <si>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</si>
  <si>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</si>
  <si>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</si>
  <si>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</si>
  <si>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</si>
  <si>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</si>
  <si>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</si>
  <si>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</si>
  <si>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</si>
  <si>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</si>
  <si>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</si>
  <si>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</si>
  <si>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</si>
  <si>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</si>
  <si>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</si>
  <si>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</si>
  <si>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</si>
  <si>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</si>
  <si>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</si>
  <si>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</si>
  <si>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</si>
  <si>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</si>
  <si>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</si>
  <si>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</si>
  <si>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</si>
  <si>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</si>
  <si>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</si>
  <si>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</si>
  <si>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</si>
  <si>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</si>
  <si>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</si>
  <si>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</si>
  <si>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</si>
  <si>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</si>
  <si>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</si>
  <si>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</si>
  <si>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</si>
  <si>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</si>
  <si>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</si>
  <si>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</si>
  <si>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</si>
  <si>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</si>
  <si>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</si>
  <si>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</si>
  <si>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</si>
  <si>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</si>
  <si>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</si>
  <si>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</si>
  <si>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</si>
  <si>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</si>
  <si>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</si>
  <si>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</si>
  <si>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</si>
  <si>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</si>
  <si>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</si>
  <si>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</si>
  <si>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</si>
  <si>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</si>
  <si>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</si>
  <si>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</si>
  <si>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</si>
  <si>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</si>
  <si>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</si>
  <si>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</si>
  <si>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</si>
  <si>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</si>
  <si>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</si>
  <si>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</si>
  <si>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</si>
  <si>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</si>
  <si>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</si>
  <si>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</si>
  <si>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</si>
  <si>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</si>
  <si>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</si>
  <si>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</si>
  <si>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</si>
  <si>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</si>
  <si>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</si>
  <si>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</si>
  <si>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</si>
  <si>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</si>
  <si>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</si>
  <si>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</si>
  <si>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</si>
  <si>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</si>
  <si>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</si>
  <si>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</si>
  <si>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</si>
  <si>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</si>
  <si>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</si>
  <si>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</si>
  <si>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</si>
  <si>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</si>
  <si>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</si>
  <si>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</si>
  <si>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</si>
  <si>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</si>
  <si>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</si>
  <si>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</si>
  <si>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</si>
  <si>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</si>
  <si>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</si>
  <si>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</si>
  <si>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</si>
  <si>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</si>
  <si>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</si>
  <si>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</si>
  <si>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</si>
  <si>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</si>
  <si>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</si>
  <si>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</si>
  <si>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</si>
  <si>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</si>
  <si>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</si>
  <si>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</si>
  <si>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</si>
  <si>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</si>
  <si>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</si>
  <si>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</si>
  <si>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</si>
  <si>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</si>
  <si>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</si>
  <si>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</si>
  <si>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</si>
  <si>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</si>
  <si>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</si>
  <si>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</si>
  <si>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</si>
  <si>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</si>
  <si>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</si>
  <si>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</si>
  <si>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</si>
  <si>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</si>
  <si>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</si>
  <si>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</si>
  <si>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</si>
  <si>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</si>
  <si>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</si>
  <si>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</si>
  <si>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</si>
  <si>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</si>
  <si>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</si>
  <si>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</si>
  <si>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</si>
  <si>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</si>
  <si>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</si>
  <si>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</si>
  <si>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</si>
  <si>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</si>
  <si>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</si>
  <si>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</si>
  <si>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</si>
  <si>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</si>
  <si>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</si>
  <si>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</si>
  <si>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</si>
  <si>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</si>
  <si>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</si>
  <si>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</si>
  <si>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</si>
  <si>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</si>
  <si>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</si>
  <si>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</si>
  <si>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</si>
  <si>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</si>
  <si>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</si>
  <si>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</si>
  <si>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</si>
  <si>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</si>
  <si>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</si>
  <si>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</si>
  <si>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</si>
  <si>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</si>
  <si>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</si>
  <si>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</si>
  <si>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</si>
  <si>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</si>
  <si>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</si>
  <si>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</si>
  <si>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</si>
  <si>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</si>
  <si>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</si>
  <si>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</si>
  <si>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</si>
  <si>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</si>
  <si>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</si>
  <si>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</si>
  <si>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</si>
  <si>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</si>
  <si>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</si>
  <si>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</si>
  <si>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</si>
  <si>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</si>
  <si>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</si>
  <si>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</si>
  <si>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</si>
  <si>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</si>
  <si>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</si>
  <si>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</si>
  <si>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</si>
  <si>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</si>
  <si>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</si>
  <si>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</si>
  <si>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</si>
  <si>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</si>
  <si>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</si>
  <si>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</si>
  <si>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</si>
  <si>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</si>
  <si>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</si>
  <si>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</si>
  <si>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</si>
  <si>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</si>
  <si>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</si>
  <si>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</si>
  <si>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</si>
  <si>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</si>
  <si>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</si>
  <si>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</si>
  <si>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</si>
  <si>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</si>
  <si>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</si>
  <si>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</si>
  <si>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</si>
  <si>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</si>
  <si>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</si>
  <si>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</si>
  <si>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</si>
  <si>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</si>
  <si>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</si>
  <si>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</si>
  <si>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</si>
  <si>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</si>
  <si>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</si>
  <si>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</si>
  <si>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</si>
  <si>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</si>
  <si>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</si>
  <si>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</si>
  <si>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</si>
  <si>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</si>
  <si>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</si>
  <si>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</si>
  <si>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</si>
  <si>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</si>
  <si>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</si>
  <si>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</si>
  <si>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</si>
  <si>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</si>
  <si>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</si>
  <si>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</si>
  <si>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</si>
  <si>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</si>
  <si>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</si>
  <si>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</si>
  <si>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</si>
  <si>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</si>
  <si>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</si>
  <si>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</si>
  <si>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</si>
  <si>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</si>
  <si>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</si>
  <si>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</si>
  <si>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</si>
  <si>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</si>
  <si>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</si>
  <si>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</si>
  <si>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</si>
  <si>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</si>
  <si>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</si>
  <si>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</si>
  <si>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</si>
  <si>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</si>
  <si>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</si>
  <si>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</si>
  <si>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</si>
  <si>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</si>
  <si>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</si>
  <si>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</si>
  <si>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</si>
  <si>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</si>
  <si>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</si>
  <si>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</si>
  <si>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</si>
  <si>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</si>
  <si>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</si>
  <si>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</si>
  <si>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</si>
  <si>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</si>
  <si>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</si>
  <si>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</si>
  <si>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</si>
  <si>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</si>
  <si>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</si>
  <si>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</si>
  <si>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</si>
  <si>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</si>
  <si>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</si>
  <si>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</si>
  <si>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</si>
  <si>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</si>
  <si>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</si>
  <si>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</si>
  <si>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</si>
  <si>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</si>
  <si>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</si>
  <si>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</si>
  <si>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</si>
  <si>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</si>
  <si>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</si>
  <si>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</si>
  <si>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</si>
  <si>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</si>
  <si>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</si>
  <si>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</si>
  <si>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</si>
  <si>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</si>
  <si>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</si>
  <si>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</si>
  <si>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</si>
  <si>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</si>
  <si>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</si>
  <si>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</si>
  <si>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</si>
  <si>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</si>
  <si>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</si>
  <si>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</si>
  <si>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</si>
  <si>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</si>
  <si>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</si>
  <si>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</si>
  <si>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</si>
  <si>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</si>
  <si>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</si>
  <si>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</si>
  <si>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</si>
  <si>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</si>
  <si>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</si>
  <si>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</si>
  <si>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</si>
  <si>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</si>
  <si>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</si>
  <si>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</si>
  <si>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</si>
  <si>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</si>
  <si>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</si>
  <si>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</si>
  <si>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</si>
  <si>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</si>
  <si>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</si>
  <si>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</si>
  <si>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</si>
  <si>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</si>
  <si>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</si>
  <si>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</si>
  <si>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</si>
  <si>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</si>
  <si>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</si>
  <si>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</si>
  <si>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</si>
  <si>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</si>
  <si>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</si>
  <si>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</si>
  <si>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</si>
  <si>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</si>
  <si>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</si>
  <si>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</si>
  <si>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</si>
  <si>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</si>
  <si>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</si>
  <si>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</si>
  <si>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</si>
  <si>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</si>
  <si>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</si>
  <si>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</si>
  <si>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</si>
  <si>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</si>
  <si>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</si>
  <si>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</si>
  <si>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</si>
  <si>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</si>
  <si>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</si>
  <si>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</si>
  <si>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</si>
  <si>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</si>
  <si>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</si>
  <si>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</si>
  <si>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</si>
  <si>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</si>
  <si>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</si>
  <si>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</si>
  <si>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</si>
  <si>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</si>
  <si>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</si>
  <si>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</si>
  <si>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</si>
  <si>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</si>
  <si>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</si>
  <si>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</si>
  <si>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</si>
  <si>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</si>
  <si>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</si>
  <si>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</si>
  <si>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</si>
  <si>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</si>
  <si>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</si>
  <si>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</si>
  <si>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</si>
  <si>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</si>
  <si>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</si>
  <si>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</si>
  <si>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</si>
  <si>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</si>
  <si>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</si>
  <si>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</si>
  <si>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</si>
  <si>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</si>
  <si>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</si>
  <si>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</si>
  <si>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</si>
  <si>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</si>
  <si>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</si>
  <si>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</si>
  <si>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</si>
  <si>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</si>
  <si>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</si>
  <si>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</si>
  <si>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</si>
  <si>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</si>
  <si>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</si>
  <si>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</si>
  <si>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</si>
  <si>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</si>
  <si>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</si>
  <si>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</si>
  <si>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</si>
  <si>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</si>
  <si>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</si>
  <si>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</si>
  <si>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</si>
  <si>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</si>
  <si>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</si>
  <si>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</si>
  <si>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</si>
  <si>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</si>
  <si>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</si>
  <si>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</si>
  <si>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</si>
  <si>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</si>
  <si>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</si>
  <si>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</si>
  <si>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</si>
  <si>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</si>
  <si>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</si>
  <si>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</si>
  <si>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</si>
  <si>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</si>
  <si>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</si>
  <si>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</si>
  <si>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</si>
  <si>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</si>
  <si>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</si>
  <si>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</si>
  <si>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</si>
  <si>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</si>
  <si>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</si>
  <si>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</si>
  <si>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</si>
  <si>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</si>
  <si>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</si>
  <si>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</si>
  <si>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</si>
  <si>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</si>
  <si>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</si>
  <si>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</si>
  <si>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</si>
  <si>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</si>
  <si>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</si>
  <si>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</si>
  <si>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</si>
  <si>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</si>
  <si>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</si>
  <si>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</si>
  <si>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</si>
  <si>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</si>
  <si>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</si>
  <si>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</si>
  <si>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</si>
  <si>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</si>
  <si>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</si>
  <si>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</si>
  <si>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</si>
  <si>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</si>
  <si>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</si>
  <si>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</si>
  <si>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</si>
  <si>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</si>
  <si>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</si>
  <si>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</si>
  <si>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</si>
  <si>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</si>
  <si>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</si>
  <si>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</si>
  <si>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</si>
  <si>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</si>
  <si>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</si>
  <si>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</si>
  <si>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</si>
  <si>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</si>
  <si>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</si>
  <si>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</si>
  <si>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</si>
  <si>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</si>
  <si>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</si>
  <si>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</si>
  <si>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</si>
  <si>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</si>
  <si>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</si>
  <si>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</si>
  <si>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</si>
  <si>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</si>
  <si>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</si>
  <si>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</si>
  <si>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</si>
  <si>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</si>
  <si>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</si>
  <si>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</si>
  <si>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</si>
  <si>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</si>
  <si>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</si>
  <si>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</si>
  <si>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</si>
  <si>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</si>
  <si>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</si>
  <si>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</si>
  <si>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</si>
  <si>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</si>
  <si>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</si>
  <si>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</si>
  <si>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</si>
  <si>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</si>
  <si>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</si>
  <si>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</si>
  <si>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</si>
  <si>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</si>
  <si>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</si>
  <si>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</si>
  <si>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</si>
  <si>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</si>
  <si>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</si>
  <si>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</si>
  <si>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</si>
  <si>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</si>
  <si>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</si>
  <si>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</si>
  <si>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</si>
  <si>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</si>
  <si>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</si>
  <si>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</si>
  <si>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</si>
  <si>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</si>
  <si>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</si>
  <si>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</si>
  <si>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</si>
  <si>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</si>
  <si>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</si>
  <si>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</si>
  <si>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</si>
  <si>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</si>
  <si>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</si>
  <si>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</si>
  <si>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</si>
  <si>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</si>
  <si>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</si>
  <si>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</si>
  <si>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</si>
  <si>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</si>
  <si>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</si>
  <si>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</si>
  <si>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</si>
  <si>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</si>
  <si>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</si>
  <si>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</si>
  <si>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</si>
  <si>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</si>
  <si>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</si>
  <si>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</si>
  <si>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</si>
  <si>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</si>
  <si>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</si>
  <si>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</si>
  <si>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</si>
  <si>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</si>
  <si>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</si>
  <si>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</si>
  <si>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</si>
  <si>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</si>
  <si>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</si>
  <si>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</si>
  <si>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</si>
  <si>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</si>
  <si>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</si>
  <si>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</si>
  <si>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</si>
  <si>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</si>
  <si>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</si>
  <si>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</si>
  <si>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</si>
  <si>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</si>
  <si>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</si>
  <si>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</si>
  <si>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</si>
  <si>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</si>
  <si>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</si>
  <si>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</si>
  <si>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</si>
  <si>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</si>
  <si>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</si>
  <si>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</si>
  <si>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</si>
  <si>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</si>
  <si>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</si>
  <si>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</si>
  <si>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</si>
  <si>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</si>
  <si>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</si>
  <si>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</si>
  <si>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</si>
  <si>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</si>
  <si>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</si>
  <si>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</si>
  <si>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</si>
  <si>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</si>
  <si>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</si>
  <si>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</si>
  <si>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</si>
  <si>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</si>
  <si>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</si>
  <si>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</si>
  <si>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</si>
  <si>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</si>
  <si>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</si>
  <si>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</si>
  <si>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</si>
  <si>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</si>
  <si>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</si>
  <si>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</si>
  <si>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</si>
  <si>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</si>
  <si>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</si>
  <si>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</si>
  <si>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</si>
  <si>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</si>
  <si>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</si>
  <si>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</si>
  <si>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</si>
  <si>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</si>
  <si>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</si>
  <si>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</si>
  <si>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</si>
  <si>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</si>
  <si>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</si>
  <si>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</si>
  <si>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</si>
  <si>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</si>
  <si>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</si>
  <si>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</si>
  <si>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</si>
  <si>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</si>
  <si>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</si>
  <si>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</si>
  <si>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</si>
  <si>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</si>
  <si>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</si>
  <si>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</si>
  <si>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</si>
  <si>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</si>
  <si>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</si>
  <si>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</si>
  <si>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</si>
  <si>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</si>
  <si>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</si>
  <si>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</si>
  <si>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</si>
  <si>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</si>
  <si>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</si>
  <si>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</si>
  <si>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</si>
  <si>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</si>
  <si>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</si>
  <si>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</si>
  <si>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</si>
  <si>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</si>
  <si>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</si>
  <si>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</si>
  <si>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</si>
  <si>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</si>
  <si>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</si>
  <si>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</si>
  <si>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</si>
  <si>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</si>
  <si>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</si>
  <si>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</si>
  <si>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</si>
  <si>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</si>
  <si>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</si>
  <si>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</si>
  <si>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</si>
  <si>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</si>
  <si>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</si>
  <si>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</si>
  <si>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</si>
  <si>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</si>
  <si>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</si>
  <si>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</si>
  <si>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</si>
  <si>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</si>
  <si>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</si>
  <si>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</si>
  <si>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</si>
  <si>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</si>
  <si>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</si>
  <si>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</si>
  <si>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</si>
  <si>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</si>
  <si>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</si>
  <si>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</si>
  <si>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</si>
  <si>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</si>
  <si>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</si>
  <si>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</si>
  <si>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</si>
  <si>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</si>
  <si>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</si>
  <si>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</si>
  <si>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</si>
  <si>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</si>
  <si>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</si>
  <si>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</si>
  <si>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</si>
  <si>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</si>
  <si>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</si>
  <si>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</si>
  <si>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</si>
  <si>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</si>
  <si>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</si>
  <si>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</si>
  <si>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</si>
  <si>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</si>
  <si>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</si>
  <si>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</si>
  <si>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</si>
  <si>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</si>
  <si>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</si>
  <si>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</si>
  <si>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</si>
  <si>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</si>
  <si>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</si>
  <si>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</si>
  <si>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</si>
  <si>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</si>
  <si>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</si>
  <si>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</si>
  <si>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</si>
  <si>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</si>
  <si>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</si>
  <si>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</si>
  <si>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</si>
  <si>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</si>
  <si>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</si>
  <si>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</si>
  <si>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</si>
  <si>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</si>
  <si>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</si>
  <si>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</si>
  <si>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</si>
  <si>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</si>
  <si>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</si>
  <si>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</si>
  <si>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</si>
  <si>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</si>
  <si>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</si>
  <si>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</si>
  <si>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</si>
  <si>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</si>
  <si>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</si>
  <si>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</si>
  <si>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</si>
  <si>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</si>
  <si>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</si>
  <si>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</si>
  <si>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</si>
  <si>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</si>
  <si>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</si>
  <si>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</si>
  <si>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</si>
  <si>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</si>
  <si>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</si>
  <si>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</si>
  <si>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</si>
  <si>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</si>
  <si>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</si>
  <si>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</si>
  <si>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</si>
  <si>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</si>
  <si>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</si>
  <si>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</si>
  <si>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</si>
  <si>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</si>
  <si>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</si>
  <si>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</si>
  <si>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</si>
  <si>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</si>
  <si>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</si>
  <si>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</si>
  <si>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</si>
  <si>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</si>
  <si>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</si>
  <si>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</si>
  <si>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</si>
  <si>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</si>
  <si>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</si>
  <si>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</si>
  <si>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</si>
  <si>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</si>
  <si>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</si>
  <si>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</si>
  <si>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</si>
  <si>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</si>
  <si>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</si>
  <si>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</si>
  <si>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</si>
  <si>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</si>
  <si>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</si>
  <si>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</si>
  <si>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</si>
  <si>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</si>
  <si>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</si>
  <si>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</si>
  <si>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</si>
  <si>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</si>
  <si>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</si>
  <si>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</si>
  <si>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</si>
  <si>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</si>
  <si>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</si>
  <si>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</si>
  <si>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</si>
  <si>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</si>
  <si>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</si>
  <si>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</si>
  <si>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</si>
  <si>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</si>
  <si>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</si>
  <si>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</si>
  <si>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</si>
  <si>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</si>
  <si>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</si>
  <si>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</si>
  <si>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</si>
  <si>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</si>
  <si>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</si>
  <si>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</si>
  <si>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</si>
  <si>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</si>
  <si>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</si>
  <si>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</si>
  <si>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</si>
  <si>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</si>
  <si>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</si>
  <si>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</si>
  <si>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</si>
  <si>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</si>
  <si>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</si>
  <si>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</si>
  <si>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</si>
  <si>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</si>
  <si>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</si>
  <si>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</si>
  <si>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</si>
  <si>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</si>
  <si>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</si>
  <si>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</si>
  <si>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</si>
  <si>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</si>
  <si>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</si>
  <si>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</si>
  <si>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</si>
  <si>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</si>
  <si>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</si>
  <si>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</si>
  <si>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</si>
  <si>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</si>
  <si>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</si>
  <si>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</si>
  <si>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</si>
  <si>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</si>
  <si>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</si>
  <si>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</si>
  <si>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</si>
  <si>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</si>
  <si>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</si>
  <si>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</si>
  <si>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</si>
  <si>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</si>
  <si>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</si>
  <si>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</si>
  <si>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</si>
  <si>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</si>
  <si>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</si>
  <si>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</si>
  <si>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</si>
  <si>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</si>
  <si>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</si>
  <si>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</si>
  <si>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</si>
  <si>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</si>
  <si>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</si>
  <si>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</si>
  <si>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</si>
  <si>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</si>
  <si>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</si>
  <si>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</si>
  <si>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</si>
  <si>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</si>
  <si>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</si>
  <si>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</si>
  <si>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</si>
  <si>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</si>
  <si>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</si>
  <si>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</si>
  <si>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</si>
  <si>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</si>
  <si>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</si>
  <si>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</si>
  <si>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</si>
  <si>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</si>
  <si>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</si>
  <si>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</si>
  <si>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</si>
  <si>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</si>
  <si>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</si>
  <si>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</si>
  <si>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</si>
  <si>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</si>
  <si>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</si>
  <si>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</si>
  <si>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</si>
  <si>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</si>
  <si>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</si>
  <si>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</si>
  <si>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</si>
  <si>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</si>
  <si>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</si>
  <si>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</si>
  <si>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</si>
  <si>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</si>
  <si>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</si>
  <si>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</si>
  <si>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</si>
  <si>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</si>
  <si>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</si>
  <si>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</si>
  <si>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</si>
  <si>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</si>
  <si>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</si>
  <si>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</si>
  <si>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</si>
  <si>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</si>
  <si>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</si>
  <si>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</si>
  <si>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</si>
  <si>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</si>
  <si>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</si>
  <si>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</si>
  <si>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</si>
  <si>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</si>
  <si>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</si>
  <si>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</si>
  <si>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</si>
  <si>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</si>
  <si>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</si>
  <si>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</si>
  <si>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</si>
  <si>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</si>
  <si>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</si>
  <si>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</si>
  <si>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</si>
  <si>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</si>
  <si>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</si>
  <si>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</si>
  <si>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</si>
  <si>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</si>
  <si>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</si>
  <si>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</si>
  <si>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</si>
  <si>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</si>
  <si>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</si>
  <si>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</si>
  <si>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</si>
  <si>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</si>
  <si>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</si>
  <si>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</si>
  <si>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</si>
  <si>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</si>
  <si>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</si>
  <si>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</si>
  <si>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</si>
  <si>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</si>
  <si>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</si>
  <si>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</si>
  <si>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</si>
  <si>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</si>
  <si>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</si>
  <si>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</si>
  <si>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</si>
  <si>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</si>
  <si>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</si>
  <si>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</si>
  <si>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</si>
  <si>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</si>
  <si>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</si>
  <si>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</si>
  <si>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</si>
  <si>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</si>
  <si>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</si>
  <si>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</si>
  <si>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</si>
  <si>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</si>
  <si>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</si>
  <si>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</si>
  <si>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</si>
  <si>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</si>
  <si>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</si>
  <si>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</si>
  <si>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</si>
  <si>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</si>
  <si>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</si>
  <si>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</si>
  <si>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</si>
  <si>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</si>
  <si>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</si>
  <si>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</si>
  <si>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</si>
  <si>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</si>
  <si>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</si>
  <si>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</si>
  <si>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</si>
  <si>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</si>
  <si>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</si>
  <si>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</si>
  <si>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</si>
  <si>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</si>
  <si>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</si>
  <si>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</si>
  <si>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</si>
  <si>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</si>
  <si>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</si>
  <si>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</si>
  <si>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</si>
  <si>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</si>
  <si>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</si>
  <si>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</si>
  <si>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</si>
  <si>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</si>
  <si>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</si>
  <si>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</si>
  <si>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</si>
  <si>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</si>
  <si>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</si>
  <si>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</si>
  <si>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</si>
  <si>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</si>
  <si>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</si>
  <si>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</si>
  <si>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</si>
  <si>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</si>
  <si>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</si>
  <si>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</si>
  <si>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</si>
  <si>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</si>
  <si>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</si>
  <si>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</si>
  <si>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</si>
  <si>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</si>
  <si>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</si>
  <si>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</si>
  <si>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</si>
  <si>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</si>
  <si>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</si>
  <si>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</si>
  <si>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</si>
  <si>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</si>
  <si>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</si>
  <si>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</si>
  <si>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</si>
  <si>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</si>
  <si>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</si>
  <si>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</si>
  <si>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</si>
  <si>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</si>
  <si>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</si>
  <si>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</si>
  <si>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</si>
  <si>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</si>
  <si>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</si>
  <si>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</si>
  <si>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</si>
  <si>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</si>
  <si>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</si>
  <si>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</si>
  <si>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</si>
  <si>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</si>
  <si>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</si>
  <si>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</si>
  <si>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</si>
  <si>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</si>
  <si>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</si>
  <si>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</si>
  <si>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</si>
  <si>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</si>
  <si>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</si>
  <si>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</si>
  <si>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</si>
  <si>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</si>
  <si>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</si>
  <si>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</si>
  <si>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</si>
  <si>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</si>
  <si>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</si>
  <si>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</si>
  <si>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</si>
  <si>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</si>
  <si>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</si>
  <si>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</si>
  <si>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</si>
  <si>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</si>
  <si>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</si>
  <si>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</si>
  <si>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</si>
  <si>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</si>
  <si>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</si>
  <si>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</si>
  <si>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</si>
  <si>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</si>
  <si>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</si>
  <si>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</si>
  <si>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</si>
  <si>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</si>
  <si>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</si>
  <si>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</si>
  <si>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</si>
  <si>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</si>
  <si>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</si>
  <si>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</si>
  <si>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</si>
  <si>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</si>
  <si>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</si>
  <si>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</si>
  <si>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</si>
  <si>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</si>
  <si>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</si>
  <si>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</si>
  <si>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</si>
  <si>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</si>
  <si>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</si>
  <si>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</si>
  <si>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</si>
  <si>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</si>
  <si>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</si>
  <si>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</si>
  <si>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</si>
  <si>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</si>
  <si>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</si>
  <si>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</si>
  <si>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</si>
  <si>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</si>
  <si>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</si>
  <si>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</si>
  <si>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</si>
  <si>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</si>
  <si>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</si>
  <si>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</si>
  <si>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</si>
  <si>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</si>
  <si>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</si>
  <si>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</si>
  <si>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</si>
  <si>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</si>
  <si>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</si>
  <si>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</si>
  <si>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</si>
  <si>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</si>
  <si>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</si>
  <si>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</si>
  <si>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</si>
  <si>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</si>
  <si>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</si>
  <si>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</si>
  <si>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</si>
  <si>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</si>
  <si>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</si>
  <si>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</si>
  <si>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</si>
  <si>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</si>
  <si>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</si>
  <si>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</si>
  <si>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</si>
  <si>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</si>
  <si>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</si>
  <si>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</si>
  <si>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</si>
  <si>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</si>
  <si>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</si>
  <si>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</si>
  <si>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</si>
  <si>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</si>
  <si>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</si>
  <si>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</si>
  <si>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</si>
  <si>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</si>
  <si>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</si>
  <si>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</si>
  <si>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</si>
  <si>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</si>
  <si>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</si>
  <si>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</si>
  <si>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</si>
  <si>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</si>
  <si>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</si>
  <si>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</si>
  <si>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</si>
  <si>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</si>
  <si>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</si>
  <si>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</si>
  <si>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</si>
  <si>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</si>
  <si>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</si>
  <si>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</si>
  <si>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</si>
  <si>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</si>
  <si>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</si>
  <si>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</si>
  <si>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</si>
  <si>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</si>
  <si>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</si>
  <si>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</si>
  <si>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</si>
  <si>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</si>
  <si>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</si>
  <si>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</si>
  <si>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</si>
  <si>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</si>
  <si>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</si>
  <si>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</si>
  <si>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</si>
  <si>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</si>
  <si>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</si>
  <si>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</si>
  <si>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</si>
  <si>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</si>
  <si>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</si>
  <si>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</si>
  <si>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</si>
  <si>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</si>
  <si>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</si>
  <si>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</si>
  <si>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</si>
  <si>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</si>
  <si>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</si>
  <si>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</si>
  <si>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</si>
  <si>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</si>
  <si>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</si>
  <si>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</si>
  <si>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</si>
  <si>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</si>
  <si>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</si>
  <si>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</si>
  <si>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</si>
  <si>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</si>
  <si>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</si>
  <si>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</si>
  <si>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</si>
  <si>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</si>
  <si>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</si>
  <si>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</si>
  <si>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</si>
  <si>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</si>
  <si>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</si>
  <si>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</si>
  <si>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</si>
  <si>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</si>
  <si>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</si>
  <si>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</si>
  <si>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</si>
  <si>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</si>
  <si>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</si>
  <si>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</si>
  <si>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</si>
  <si>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</si>
  <si>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</si>
  <si>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</si>
  <si>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</si>
  <si>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</si>
  <si>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</si>
  <si>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</si>
  <si>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</si>
  <si>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</si>
  <si>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</si>
  <si>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</si>
  <si>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</si>
  <si>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</si>
  <si>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</si>
  <si>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</si>
  <si>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</si>
  <si>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</si>
  <si>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</si>
  <si>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</si>
  <si>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</si>
  <si>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</si>
  <si>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</si>
  <si>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</si>
  <si>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</si>
  <si>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</si>
  <si>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</si>
  <si>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</si>
  <si>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</si>
  <si>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</si>
  <si>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</si>
  <si>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</si>
  <si>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</si>
  <si>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</si>
  <si>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</si>
  <si>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</si>
  <si>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</si>
  <si>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</si>
  <si>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</si>
  <si>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</si>
  <si>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</si>
  <si>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</si>
  <si>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</si>
  <si>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</si>
  <si>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</si>
  <si>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</si>
  <si>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</si>
  <si>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</si>
  <si>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</si>
  <si>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</si>
  <si>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</si>
  <si>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</si>
  <si>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</si>
  <si>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</si>
  <si>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</si>
  <si>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</si>
  <si>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</si>
  <si>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</si>
  <si>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</si>
  <si>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</si>
  <si>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</si>
  <si>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</si>
  <si>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</si>
  <si>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</si>
  <si>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</si>
  <si>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</si>
  <si>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</si>
  <si>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</si>
  <si>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</si>
  <si>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</si>
  <si>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</si>
  <si>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</si>
  <si>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</si>
  <si>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</si>
  <si>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</si>
  <si>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</si>
  <si>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</si>
  <si>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</si>
  <si>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</si>
  <si>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</si>
  <si>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</si>
  <si>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</si>
  <si>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</si>
  <si>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</si>
  <si>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</si>
  <si>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</si>
  <si>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</si>
  <si>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</si>
  <si>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</si>
  <si>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</si>
  <si>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</si>
  <si>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</si>
  <si>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</si>
  <si>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</si>
  <si>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</si>
  <si>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</si>
  <si>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</si>
  <si>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</si>
  <si>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</si>
  <si>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</si>
  <si>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</si>
  <si>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</si>
  <si>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</si>
  <si>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</si>
  <si>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</si>
  <si>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</si>
  <si>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</si>
  <si>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</si>
  <si>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</si>
  <si>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</si>
  <si>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</si>
  <si>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</si>
  <si>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</si>
  <si>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</si>
  <si>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</si>
  <si>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</si>
  <si>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</si>
  <si>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</si>
  <si>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</si>
  <si>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</si>
  <si>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</si>
  <si>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</si>
  <si>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</si>
  <si>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</si>
  <si>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</si>
  <si>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</si>
  <si>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</si>
  <si>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</si>
  <si>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</si>
  <si>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</si>
  <si>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</si>
  <si>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</si>
  <si>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</si>
  <si>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</si>
  <si>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</si>
  <si>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</si>
  <si>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</si>
  <si>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</si>
  <si>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</si>
  <si>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</si>
  <si>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</si>
  <si>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</si>
  <si>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</si>
  <si>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</si>
  <si>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</si>
  <si>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</si>
  <si>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</si>
  <si>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</si>
  <si>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</si>
  <si>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</si>
  <si>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</si>
  <si>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</si>
  <si>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</si>
  <si>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</si>
  <si>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</si>
  <si>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</si>
  <si>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</si>
  <si>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</si>
  <si>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</si>
  <si>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</si>
  <si>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</si>
  <si>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</si>
  <si>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</si>
  <si>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</si>
  <si>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</si>
  <si>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</si>
  <si>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</si>
  <si>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</si>
  <si>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</si>
  <si>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</si>
  <si>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</si>
  <si>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</si>
  <si>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</si>
  <si>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</si>
  <si>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</si>
  <si>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</si>
  <si>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</si>
  <si>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</si>
  <si>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</si>
  <si>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</si>
  <si>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</si>
  <si>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</si>
  <si>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</si>
  <si>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</si>
  <si>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</si>
  <si>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</si>
  <si>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</si>
  <si>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</si>
  <si>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</si>
  <si>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</si>
  <si>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</si>
  <si>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</si>
  <si>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</si>
  <si>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</si>
  <si>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</si>
  <si>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</si>
  <si>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</si>
  <si>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</si>
  <si>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</si>
  <si>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</si>
  <si>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</si>
  <si>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</si>
  <si>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</si>
  <si>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</si>
  <si>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</si>
  <si>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</si>
  <si>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</si>
  <si>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</si>
  <si>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</si>
  <si>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</si>
  <si>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</si>
  <si>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</si>
  <si>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</si>
  <si>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</si>
  <si>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</si>
  <si>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</si>
  <si>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</si>
  <si>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</si>
  <si>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</si>
  <si>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</si>
  <si>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</si>
  <si>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</si>
  <si>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</si>
  <si>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</si>
  <si>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</si>
  <si>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</si>
  <si>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</si>
  <si>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</si>
  <si>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</si>
  <si>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</si>
  <si>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</si>
  <si>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</si>
  <si>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</si>
  <si>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</si>
  <si>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</si>
  <si>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</si>
  <si>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</si>
  <si>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</si>
  <si>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</si>
  <si>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</si>
  <si>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</si>
  <si>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</si>
  <si>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</si>
  <si>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</si>
  <si>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</si>
  <si>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</si>
  <si>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</si>
  <si>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</si>
  <si>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</si>
  <si>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</si>
  <si>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</si>
  <si>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</si>
  <si>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</si>
  <si>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</si>
  <si>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</si>
  <si>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</si>
  <si>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</si>
  <si>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</si>
  <si>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</si>
  <si>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</si>
  <si>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</si>
  <si>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</si>
  <si>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</si>
  <si>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</si>
  <si>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</si>
  <si>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</si>
  <si>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</si>
  <si>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</si>
  <si>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</si>
  <si>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</si>
  <si>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</si>
  <si>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</si>
  <si>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</si>
  <si>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</si>
  <si>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</si>
  <si>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</si>
  <si>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</si>
  <si>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</si>
  <si>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</si>
  <si>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</si>
  <si>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</si>
  <si>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</si>
  <si>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</si>
  <si>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</si>
  <si>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</si>
  <si>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</si>
  <si>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</si>
  <si>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</si>
  <si>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</si>
  <si>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</si>
  <si>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</si>
  <si>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</si>
  <si>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</si>
  <si>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</si>
  <si>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</si>
  <si>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</si>
  <si>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</si>
  <si>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</si>
  <si>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</si>
  <si>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</si>
  <si>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</si>
  <si>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</si>
  <si>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</si>
  <si>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</si>
  <si>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</si>
  <si>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</si>
  <si>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</si>
  <si>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</si>
  <si>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</si>
  <si>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</si>
  <si>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</si>
  <si>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</si>
  <si>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</si>
  <si>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</si>
  <si>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</si>
  <si>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</si>
  <si>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</si>
  <si>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</si>
  <si>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</si>
  <si>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</si>
  <si>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</si>
  <si>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</si>
  <si>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</si>
  <si>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</si>
  <si>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</si>
  <si>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</si>
  <si>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</si>
  <si>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</si>
  <si>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</si>
  <si>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</si>
  <si>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</si>
  <si>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</si>
  <si>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</si>
  <si>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</si>
  <si>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</si>
  <si>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</si>
  <si>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</si>
  <si>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</si>
  <si>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</si>
  <si>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</si>
  <si>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</si>
  <si>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</si>
  <si>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</si>
  <si>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</si>
  <si>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</si>
  <si>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</si>
  <si>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</si>
  <si>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</si>
  <si>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</si>
  <si>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</si>
  <si>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</si>
  <si>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</si>
  <si>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</si>
  <si>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</si>
  <si>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</si>
  <si>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</si>
  <si>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</si>
  <si>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</si>
  <si>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</si>
  <si>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</si>
  <si>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</si>
  <si>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</si>
  <si>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</si>
  <si>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</si>
  <si>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</si>
  <si>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</si>
  <si>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</si>
  <si>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</si>
  <si>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</si>
  <si>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</si>
  <si>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</si>
  <si>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</si>
  <si>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</si>
  <si>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</si>
  <si>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</si>
  <si>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</si>
  <si>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</si>
  <si>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</si>
  <si>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</si>
  <si>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</si>
  <si>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</si>
  <si>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</si>
  <si>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</si>
  <si>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</si>
  <si>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</si>
  <si>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</si>
  <si>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</si>
  <si>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</si>
  <si>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</si>
  <si>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</si>
  <si>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</si>
  <si>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</si>
  <si>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</si>
  <si>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</si>
  <si>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</si>
  <si>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</si>
  <si>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</si>
  <si>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</si>
  <si>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</si>
  <si>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</si>
  <si>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</si>
  <si>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</si>
  <si>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</si>
  <si>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</si>
  <si>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</si>
  <si>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</si>
  <si>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</si>
  <si>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</si>
  <si>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</si>
  <si>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</si>
  <si>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</si>
  <si>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</si>
  <si>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</si>
  <si>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</si>
  <si>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</si>
  <si>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</si>
  <si>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</si>
  <si>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</si>
  <si>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</si>
  <si>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</si>
  <si>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</si>
  <si>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</si>
  <si>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</si>
  <si>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</si>
  <si>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</si>
  <si>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</si>
  <si>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</si>
  <si>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</si>
  <si>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</si>
  <si>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</si>
  <si>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</si>
  <si>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</si>
  <si>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</si>
  <si>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</si>
  <si>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</si>
  <si>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</si>
  <si>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</si>
  <si>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</si>
  <si>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</si>
  <si>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</si>
  <si>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</si>
  <si>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</si>
  <si>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</si>
  <si>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</si>
  <si>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</si>
  <si>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</si>
  <si>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</si>
  <si>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</si>
  <si>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</si>
  <si>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</si>
  <si>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</si>
  <si>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</si>
  <si>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</si>
  <si>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</si>
  <si>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</si>
  <si>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</si>
  <si>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</si>
  <si>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</si>
  <si>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</si>
  <si>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</si>
  <si>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</si>
  <si>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</si>
  <si>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</si>
  <si>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</si>
  <si>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</si>
  <si>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</si>
  <si>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</si>
  <si>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</si>
  <si>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</si>
  <si>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</si>
  <si>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</si>
  <si>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</si>
  <si>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</si>
  <si>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</si>
  <si>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</si>
  <si>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</si>
  <si>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</si>
  <si>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</si>
  <si>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</si>
  <si>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</si>
  <si>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</si>
  <si>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</si>
  <si>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</si>
  <si>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</si>
  <si>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</si>
  <si>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</si>
  <si>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</si>
  <si>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</si>
  <si>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</si>
  <si>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</si>
  <si>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</si>
  <si>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</si>
  <si>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</si>
  <si>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</si>
  <si>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</si>
  <si>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</si>
  <si>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</si>
  <si>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</si>
  <si>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</si>
  <si>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</si>
  <si>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</si>
  <si>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</si>
  <si>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</si>
  <si>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</si>
  <si>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</si>
  <si>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</si>
  <si>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</si>
  <si>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</si>
  <si>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</si>
  <si>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</si>
  <si>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</si>
  <si>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</si>
  <si>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</si>
  <si>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</si>
  <si>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</si>
  <si>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</si>
  <si>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</si>
  <si>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</si>
  <si>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</si>
  <si>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</si>
  <si>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</si>
  <si>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</si>
  <si>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</si>
  <si>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</si>
  <si>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</si>
  <si>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</si>
  <si>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</si>
  <si>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</si>
  <si>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</si>
  <si>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</si>
  <si>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</si>
  <si>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</si>
  <si>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</si>
  <si>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</si>
  <si>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</si>
  <si>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</si>
  <si>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</si>
  <si>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</si>
  <si>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</si>
  <si>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</si>
  <si>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</si>
  <si>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</si>
  <si>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</si>
  <si>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</si>
  <si>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</si>
  <si>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</si>
  <si>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</si>
  <si>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</si>
  <si>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</si>
  <si>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</si>
  <si>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</si>
  <si>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</si>
  <si>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</si>
  <si>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</si>
  <si>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</si>
  <si>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</si>
  <si>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</si>
  <si>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</si>
  <si>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</si>
  <si>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</si>
  <si>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</si>
  <si>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</si>
  <si>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</si>
  <si>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</si>
  <si>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</si>
  <si>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</si>
  <si>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</si>
  <si>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</si>
  <si>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</si>
  <si>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</si>
  <si>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</si>
  <si>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</si>
  <si>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</si>
  <si>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</si>
  <si>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</si>
  <si>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</si>
  <si>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</si>
  <si>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</si>
  <si>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</si>
  <si>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</si>
  <si>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</si>
  <si>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</si>
  <si>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</si>
  <si>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</si>
  <si>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</si>
  <si>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</si>
  <si>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</si>
  <si>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</si>
  <si>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</si>
  <si>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</si>
  <si>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</si>
  <si>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</si>
  <si>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</si>
  <si>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</si>
  <si>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</si>
  <si>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</si>
  <si>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</si>
  <si>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</si>
  <si>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</si>
  <si>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</si>
  <si>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</si>
  <si>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</si>
  <si>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</si>
  <si>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</si>
  <si>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</si>
  <si>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</si>
  <si>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</si>
  <si>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</si>
  <si>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</si>
  <si>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</si>
  <si>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</si>
  <si>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</si>
  <si>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</si>
  <si>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</si>
  <si>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</si>
  <si>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</si>
  <si>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</si>
  <si>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</si>
  <si>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</si>
  <si>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</si>
  <si>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</si>
  <si>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</si>
  <si>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</si>
  <si>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</si>
  <si>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</si>
  <si>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</si>
  <si>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</si>
  <si>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</si>
  <si>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</si>
  <si>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</si>
  <si>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</si>
  <si>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</si>
  <si>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</si>
  <si>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</si>
  <si>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</si>
  <si>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</si>
  <si>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</si>
  <si>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</si>
  <si>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</si>
  <si>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</si>
  <si>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</si>
  <si>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</si>
  <si>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</si>
  <si>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</si>
  <si>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</si>
  <si>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</si>
  <si>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</si>
  <si>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</si>
  <si>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</si>
  <si>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</si>
  <si>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</si>
  <si>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</si>
  <si>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</si>
  <si>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</si>
  <si>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</si>
  <si>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</si>
  <si>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</si>
  <si>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</si>
  <si>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</si>
  <si>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</si>
  <si>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</si>
  <si>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</si>
  <si>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</si>
  <si>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</si>
  <si>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</si>
  <si>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</si>
  <si>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</si>
  <si>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</si>
  <si>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</si>
  <si>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</si>
  <si>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</si>
  <si>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</si>
  <si>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</si>
  <si>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</si>
  <si>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</si>
  <si>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</si>
  <si>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</si>
  <si>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</si>
  <si>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</si>
  <si>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</si>
  <si>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</si>
  <si>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</si>
  <si>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</si>
  <si>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</si>
  <si>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</si>
  <si>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</si>
  <si>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</si>
  <si>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</si>
  <si>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</si>
  <si>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</si>
  <si>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</si>
  <si>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</si>
  <si>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</si>
  <si>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</si>
  <si>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</si>
  <si>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</si>
  <si>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</si>
  <si>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</si>
  <si>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</si>
  <si>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</si>
  <si>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</si>
  <si>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</si>
  <si>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</si>
  <si>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</si>
  <si>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</si>
  <si>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</si>
  <si>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</si>
  <si>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</si>
  <si>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</si>
  <si>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</si>
  <si>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</si>
  <si>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</si>
  <si>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</si>
  <si>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</si>
  <si>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</si>
  <si>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</si>
  <si>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</si>
  <si>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</si>
  <si>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</si>
  <si>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</si>
  <si>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</si>
  <si>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</si>
  <si>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</si>
  <si>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</si>
  <si>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</si>
  <si>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</si>
  <si>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</si>
  <si>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</si>
  <si>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</si>
  <si>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</si>
  <si>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</si>
  <si>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</si>
  <si>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</si>
  <si>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</si>
  <si>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</si>
  <si>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</si>
  <si>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</si>
  <si>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</si>
  <si>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</si>
  <si>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</si>
  <si>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</si>
  <si>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</si>
  <si>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</si>
  <si>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</si>
  <si>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</si>
  <si>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</si>
  <si>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</si>
  <si>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</si>
  <si>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</si>
  <si>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</si>
  <si>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</si>
  <si>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</si>
  <si>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</si>
  <si>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</si>
  <si>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</si>
  <si>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</si>
  <si>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</si>
  <si>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</si>
  <si>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</si>
  <si>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</si>
  <si>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</si>
  <si>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</si>
  <si>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</si>
  <si>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</si>
  <si>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</si>
  <si>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</si>
  <si>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</si>
  <si>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</si>
  <si>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</si>
  <si>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</si>
  <si>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</si>
  <si>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</si>
  <si>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</si>
  <si>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</si>
  <si>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</si>
  <si>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</si>
  <si>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</si>
  <si>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</si>
  <si>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</si>
  <si>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</si>
  <si>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</si>
  <si>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</si>
  <si>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</si>
  <si>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</si>
  <si>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</si>
  <si>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</si>
  <si>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</si>
  <si>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</si>
  <si>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</si>
  <si>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</si>
  <si>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</si>
  <si>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</si>
  <si>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</si>
  <si>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</si>
  <si>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</si>
  <si>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</si>
  <si>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</si>
  <si>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</si>
  <si>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</si>
  <si>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</si>
  <si>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</si>
  <si>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</si>
  <si>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</si>
  <si>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</si>
  <si>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</si>
  <si>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</si>
  <si>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</si>
  <si>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</si>
  <si>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</si>
  <si>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</si>
  <si>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</si>
  <si>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</si>
  <si>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</si>
  <si>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</si>
  <si>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</si>
  <si>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</si>
  <si>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</si>
  <si>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</si>
  <si>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</si>
  <si>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</si>
  <si>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</si>
  <si>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</si>
  <si>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</si>
  <si>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</si>
  <si>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</si>
  <si>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</si>
  <si>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</si>
  <si>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</si>
  <si>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</si>
  <si>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</si>
  <si>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</si>
  <si>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</si>
  <si>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</si>
  <si>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</si>
  <si>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</si>
  <si>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</si>
  <si>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</si>
  <si>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</si>
  <si>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</si>
  <si>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</si>
  <si>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</si>
  <si>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</si>
  <si>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</si>
  <si>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</si>
  <si>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</si>
  <si>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</si>
  <si>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</si>
  <si>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</si>
  <si>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</si>
  <si>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</si>
  <si>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</si>
  <si>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</si>
  <si>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</si>
  <si>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</si>
  <si>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</si>
  <si>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</si>
  <si>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</si>
  <si>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</si>
  <si>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</si>
  <si>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</si>
  <si>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</si>
  <si>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</si>
  <si>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</si>
  <si>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</si>
  <si>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</si>
  <si>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</si>
  <si>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</si>
  <si>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</si>
  <si>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</si>
  <si>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</si>
  <si>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</si>
  <si>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</si>
  <si>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</si>
  <si>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</si>
  <si>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</si>
  <si>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</si>
  <si>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</si>
  <si>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</si>
  <si>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</si>
  <si>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</si>
  <si>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</si>
  <si>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</si>
  <si>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</si>
  <si>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</si>
  <si>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</si>
  <si>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</si>
  <si>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</si>
  <si>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</si>
  <si>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</si>
  <si>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</si>
  <si>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</si>
  <si>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</si>
  <si>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</si>
  <si>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</si>
  <si>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</si>
  <si>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</si>
  <si>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</si>
  <si>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</si>
  <si>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</si>
  <si>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</si>
  <si>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</si>
  <si>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</si>
  <si>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</si>
  <si>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</si>
  <si>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</si>
  <si>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</si>
  <si>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</si>
  <si>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</si>
  <si>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</si>
  <si>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</si>
  <si>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</si>
  <si>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</si>
  <si>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</si>
  <si>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</si>
  <si>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</si>
  <si>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</si>
  <si>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</si>
  <si>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</si>
  <si>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</si>
  <si>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</si>
  <si>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</si>
  <si>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</si>
  <si>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</si>
  <si>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</si>
  <si>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</si>
  <si>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</si>
  <si>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</si>
  <si>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</si>
  <si>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</si>
  <si>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</si>
  <si>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</si>
  <si>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</si>
  <si>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</si>
  <si>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</si>
  <si>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</si>
  <si>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</si>
  <si>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</si>
  <si>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</si>
  <si>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</si>
  <si>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</si>
  <si>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</si>
  <si>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</si>
  <si>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</si>
  <si>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</si>
  <si>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</si>
  <si>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</si>
  <si>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</si>
  <si>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</si>
  <si>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</si>
  <si>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</si>
  <si>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</si>
  <si>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</si>
  <si>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</si>
  <si>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</si>
  <si>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</si>
  <si>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</si>
  <si>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</si>
  <si>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</si>
  <si>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</si>
  <si>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</si>
  <si>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</si>
  <si>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</si>
  <si>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</si>
  <si>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</si>
  <si>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</si>
  <si>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</si>
  <si>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</si>
  <si>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</si>
  <si>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</si>
  <si>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</si>
  <si>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</si>
  <si>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</si>
  <si>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</si>
  <si>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</si>
  <si>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</si>
  <si>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</si>
  <si>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</si>
  <si>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</si>
  <si>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</si>
  <si>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</si>
  <si>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</si>
  <si>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</si>
  <si>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</si>
  <si>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</si>
  <si>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</si>
  <si>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</si>
  <si>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</si>
  <si>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</si>
  <si>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</si>
  <si>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</si>
  <si>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</si>
  <si>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</si>
  <si>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</si>
  <si>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</si>
  <si>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</si>
  <si>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</si>
  <si>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</si>
  <si>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</si>
  <si>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</si>
  <si>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</si>
  <si>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</si>
  <si>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</si>
  <si>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</si>
  <si>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</si>
  <si>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</si>
  <si>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</si>
  <si>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</si>
  <si>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</si>
  <si>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</si>
  <si>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</si>
  <si>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</si>
  <si>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</si>
  <si>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</si>
  <si>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</si>
  <si>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</si>
  <si>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</si>
  <si>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</si>
  <si>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</si>
  <si>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</si>
  <si>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</si>
  <si>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</si>
  <si>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</si>
  <si>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</si>
  <si>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</si>
  <si>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</si>
  <si>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</si>
  <si>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</si>
  <si>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</si>
  <si>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</si>
  <si>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</si>
  <si>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</si>
  <si>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</si>
  <si>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</si>
  <si>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</si>
  <si>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</si>
  <si>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</si>
  <si>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</si>
  <si>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</si>
  <si>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</si>
  <si>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</si>
  <si>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</si>
  <si>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</si>
  <si>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</si>
  <si>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</si>
  <si>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</si>
  <si>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</si>
  <si>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</si>
  <si>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</si>
  <si>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</si>
  <si>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</si>
  <si>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</si>
  <si>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</si>
  <si>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</si>
  <si>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</si>
  <si>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</si>
  <si>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</si>
  <si>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</si>
  <si>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</si>
  <si>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</si>
  <si>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</si>
  <si>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</si>
  <si>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</si>
  <si>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</si>
  <si>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</si>
  <si>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</si>
  <si>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</si>
  <si>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</si>
  <si>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</si>
  <si>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</si>
  <si>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</si>
  <si>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</si>
  <si>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</si>
  <si>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</si>
  <si>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</si>
  <si>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</si>
  <si>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</si>
  <si>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</si>
  <si>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</si>
  <si>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</si>
  <si>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</si>
  <si>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</si>
  <si>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</si>
  <si>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</si>
  <si>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</si>
  <si>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</si>
  <si>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</si>
  <si>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</si>
  <si>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</si>
  <si>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</si>
  <si>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</si>
  <si>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</si>
  <si>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</si>
  <si>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</si>
  <si>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</si>
  <si>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</si>
  <si>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</si>
  <si>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</si>
  <si>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</si>
  <si>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</si>
  <si>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</si>
  <si>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</si>
  <si>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</si>
  <si>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</si>
  <si>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</si>
  <si>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</si>
  <si>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</si>
  <si>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</si>
  <si>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</si>
  <si>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</si>
  <si>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</si>
  <si>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</si>
  <si>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</si>
  <si>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</si>
  <si>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</si>
  <si>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</si>
  <si>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</si>
  <si>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</si>
  <si>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</si>
  <si>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</si>
  <si>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</si>
  <si>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</si>
  <si>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</si>
  <si>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</si>
  <si>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</si>
  <si>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</si>
  <si>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</si>
  <si>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</si>
  <si>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</si>
  <si>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</si>
  <si>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</si>
  <si>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</si>
  <si>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</si>
  <si>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</si>
  <si>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</si>
  <si>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</si>
  <si>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</si>
  <si>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</si>
  <si>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</si>
  <si>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</si>
  <si>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</si>
  <si>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</si>
  <si>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</si>
  <si>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</si>
  <si>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</si>
  <si>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</si>
  <si>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</si>
  <si>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</si>
  <si>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</si>
  <si>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</si>
  <si>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</si>
  <si>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</si>
  <si>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</si>
  <si>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</si>
  <si>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</si>
  <si>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</si>
  <si>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</si>
  <si>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</si>
  <si>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</si>
  <si>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</si>
  <si>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</si>
  <si>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</si>
  <si>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</si>
  <si>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</si>
  <si>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</si>
  <si>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</si>
  <si>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</si>
  <si>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</si>
  <si>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</si>
  <si>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</si>
  <si>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</si>
  <si>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</si>
  <si>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</si>
  <si>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</si>
  <si>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</si>
  <si>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</si>
  <si>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</si>
  <si>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</si>
  <si>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</si>
  <si>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</si>
  <si>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</si>
  <si>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</si>
  <si>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</si>
  <si>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</si>
  <si>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</si>
  <si>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</si>
  <si>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</si>
  <si>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</si>
  <si>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</si>
  <si>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</si>
  <si>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</si>
  <si>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</si>
  <si>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</si>
  <si>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</si>
  <si>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</si>
  <si>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</si>
  <si>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</si>
  <si>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</si>
  <si>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</si>
  <si>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</si>
  <si>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</si>
  <si>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</si>
  <si>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</si>
  <si>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</si>
  <si>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</si>
  <si>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</si>
  <si>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</si>
  <si>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</si>
  <si>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</si>
  <si>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</si>
  <si>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</si>
  <si>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</si>
  <si>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</si>
  <si>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</si>
  <si>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</si>
  <si>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</si>
  <si>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</si>
  <si>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</si>
  <si>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</si>
  <si>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</si>
  <si>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</si>
  <si>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</si>
  <si>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</si>
  <si>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</si>
  <si>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</si>
  <si>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</si>
  <si>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</si>
  <si>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</si>
  <si>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</si>
  <si>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</si>
  <si>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</si>
  <si>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</si>
  <si>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</si>
  <si>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</si>
  <si>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</si>
  <si>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</si>
  <si>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</si>
  <si>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</si>
  <si>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</si>
  <si>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</si>
  <si>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</si>
  <si>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</si>
  <si>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</si>
  <si>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</si>
  <si>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</si>
  <si>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</si>
  <si>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</si>
  <si>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</si>
  <si>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</si>
  <si>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</si>
  <si>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</si>
  <si>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</si>
  <si>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</si>
  <si>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</si>
  <si>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</si>
  <si>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</si>
  <si>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</si>
  <si>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</si>
  <si>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</si>
  <si>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</si>
  <si>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</si>
  <si>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</si>
  <si>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</si>
  <si>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</si>
  <si>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</si>
  <si>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</si>
  <si>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</si>
  <si>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</si>
  <si>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</si>
  <si>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</si>
  <si>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</si>
  <si>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</si>
  <si>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</si>
  <si>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</si>
  <si>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</si>
  <si>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</si>
  <si>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</si>
  <si>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</si>
  <si>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</si>
  <si>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</si>
  <si>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</si>
  <si>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</si>
  <si>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</si>
  <si>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</si>
  <si>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</si>
  <si>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</si>
  <si>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</si>
  <si>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</si>
  <si>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</si>
  <si>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</si>
  <si>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</si>
  <si>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</si>
  <si>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</si>
  <si>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</si>
  <si>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</si>
  <si>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</si>
  <si>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</si>
  <si>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</si>
  <si>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</si>
  <si>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</si>
  <si>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</si>
  <si>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</si>
  <si>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</si>
  <si>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</si>
  <si>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</si>
  <si>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</si>
  <si>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</si>
  <si>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</si>
  <si>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</si>
  <si>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</si>
  <si>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</si>
  <si>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</si>
  <si>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</si>
  <si>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</si>
  <si>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</si>
  <si>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</si>
  <si>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</si>
  <si>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</si>
  <si>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</si>
  <si>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</si>
  <si>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</si>
  <si>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</si>
  <si>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</si>
  <si>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</si>
  <si>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</si>
  <si>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</si>
  <si>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</si>
  <si>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</si>
  <si>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</si>
  <si>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</si>
  <si>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</si>
  <si>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</si>
  <si>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</si>
  <si>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</si>
  <si>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</si>
  <si>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</si>
  <si>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</si>
  <si>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</si>
  <si>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</si>
  <si>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</si>
  <si>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</si>
  <si>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</si>
  <si>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</si>
  <si>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</si>
  <si>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</si>
  <si>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</si>
  <si>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</si>
  <si>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</si>
  <si>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</si>
  <si>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</si>
  <si>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</si>
  <si>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</si>
  <si>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</si>
  <si>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</si>
  <si>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</si>
  <si>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</si>
  <si>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</si>
  <si>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</si>
  <si>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</si>
  <si>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</si>
  <si>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</si>
  <si>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</si>
  <si>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</si>
  <si>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</si>
  <si>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</si>
  <si>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</si>
  <si>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</si>
  <si>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</si>
  <si>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</si>
  <si>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</si>
  <si>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</si>
  <si>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</si>
  <si>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</si>
  <si>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</si>
  <si>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</si>
  <si>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</si>
  <si>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</si>
  <si>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</si>
  <si>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</si>
  <si>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</si>
  <si>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</si>
  <si>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</si>
  <si>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</si>
  <si>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</si>
  <si>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</si>
  <si>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</si>
  <si>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</si>
  <si>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</si>
  <si>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</si>
  <si>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</si>
  <si>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</si>
  <si>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</si>
  <si>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</si>
  <si>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</si>
  <si>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</si>
  <si>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</si>
  <si>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</si>
  <si>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</si>
  <si>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</si>
  <si>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</si>
  <si>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</si>
  <si>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</si>
  <si>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</si>
  <si>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</si>
  <si>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</si>
  <si>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</si>
  <si>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</si>
  <si>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</si>
  <si>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</si>
  <si>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</si>
  <si>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</si>
  <si>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</si>
  <si>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</si>
  <si>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</si>
  <si>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</si>
  <si>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</si>
  <si>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</si>
  <si>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</si>
  <si>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</si>
  <si>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</si>
  <si>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</si>
  <si>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</si>
  <si>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</si>
  <si>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</si>
  <si>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</si>
  <si>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</si>
  <si>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</si>
  <si>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</si>
  <si>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</si>
  <si>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</si>
  <si>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</si>
  <si>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</si>
  <si>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</si>
  <si>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</si>
  <si>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</si>
  <si>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</si>
  <si>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</si>
  <si>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</si>
  <si>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</si>
  <si>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</si>
  <si>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</si>
  <si>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</si>
  <si>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</si>
  <si>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</si>
  <si>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</si>
  <si>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</si>
  <si>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</si>
  <si>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</si>
  <si>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</si>
  <si>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</si>
  <si>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</si>
  <si>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</si>
  <si>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</si>
  <si>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</si>
  <si>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</si>
  <si>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</si>
  <si>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</si>
  <si>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</si>
  <si>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</si>
  <si>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</si>
  <si>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</si>
  <si>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</si>
  <si>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</si>
  <si>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</si>
  <si>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</si>
  <si>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</si>
  <si>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</si>
  <si>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</si>
  <si>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</si>
  <si>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</si>
  <si>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</si>
  <si>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</si>
  <si>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</si>
  <si>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</si>
  <si>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</si>
  <si>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</si>
  <si>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</si>
  <si>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</si>
  <si>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</si>
  <si>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</si>
  <si>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</si>
  <si>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</si>
  <si>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</si>
  <si>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</si>
  <si>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</si>
  <si>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</si>
  <si>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</si>
  <si>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</si>
  <si>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</si>
  <si>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</si>
  <si>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</si>
  <si>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</si>
  <si>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</si>
  <si>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</si>
  <si>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</si>
  <si>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</si>
  <si>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</si>
  <si>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</si>
  <si>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</si>
  <si>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</si>
  <si>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</si>
  <si>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</si>
  <si>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</si>
  <si>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</si>
  <si>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</si>
  <si>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</si>
  <si>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</si>
  <si>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</si>
  <si>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</si>
  <si>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</si>
  <si>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</si>
  <si>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</si>
  <si>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</si>
  <si>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</si>
  <si>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</si>
  <si>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</si>
  <si>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</si>
  <si>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</si>
  <si>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</si>
  <si>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</si>
  <si>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</si>
  <si>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</si>
  <si>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</si>
  <si>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</si>
  <si>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</si>
  <si>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</si>
  <si>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</si>
  <si>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</si>
  <si>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</si>
  <si>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</si>
  <si>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</si>
  <si>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</si>
  <si>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</si>
  <si>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</si>
  <si>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</si>
  <si>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</si>
  <si>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</si>
  <si>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</si>
  <si>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</si>
  <si>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</si>
  <si>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</si>
  <si>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</si>
  <si>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</si>
  <si>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</si>
  <si>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</si>
  <si>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</si>
  <si>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</si>
  <si>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</si>
  <si>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</si>
  <si>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</si>
  <si>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</si>
  <si>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</si>
  <si>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</si>
  <si>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</si>
  <si>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</si>
  <si>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</si>
  <si>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</si>
  <si>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</si>
  <si>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</si>
  <si>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</si>
  <si>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</si>
  <si>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</si>
  <si>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</si>
  <si>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</si>
  <si>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</si>
  <si>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</si>
  <si>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</si>
  <si>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</si>
  <si>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</si>
  <si>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</si>
  <si>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</si>
  <si>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</si>
  <si>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</si>
  <si>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</si>
  <si>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</si>
  <si>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</si>
  <si>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</si>
  <si>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</si>
  <si>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</si>
  <si>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</si>
  <si>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</si>
  <si>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</si>
  <si>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</si>
  <si>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</si>
  <si>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</si>
  <si>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</si>
  <si>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</si>
  <si>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</si>
  <si>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</si>
  <si>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</si>
  <si>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</si>
  <si>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</si>
  <si>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</si>
  <si>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</si>
  <si>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</si>
  <si>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</si>
  <si>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</si>
  <si>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</si>
  <si>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</si>
  <si>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</si>
  <si>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</si>
  <si>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</si>
  <si>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</si>
  <si>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</si>
  <si>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</si>
  <si>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</si>
  <si>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</si>
  <si>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</si>
  <si>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</si>
  <si>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</si>
  <si>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</si>
  <si>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</si>
  <si>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</si>
  <si>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</si>
  <si>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</si>
  <si>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</si>
  <si>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</si>
  <si>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</si>
  <si>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</si>
  <si>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</si>
  <si>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</si>
  <si>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</si>
  <si>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</si>
  <si>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</si>
  <si>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</si>
  <si>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</si>
  <si>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</si>
  <si>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</si>
  <si>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</si>
  <si>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</si>
  <si>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</si>
  <si>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</si>
  <si>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</si>
  <si>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</si>
  <si>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</si>
  <si>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</si>
  <si>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</si>
  <si>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</si>
  <si>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</si>
  <si>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</si>
  <si>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</si>
  <si>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</si>
  <si>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</si>
  <si>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</si>
  <si>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</si>
  <si>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</si>
  <si>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</si>
  <si>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</si>
  <si>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</si>
  <si>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</si>
  <si>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</si>
  <si>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</si>
  <si>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</si>
  <si>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</si>
  <si>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</si>
  <si>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</si>
  <si>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</si>
  <si>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</si>
  <si>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</si>
  <si>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</si>
  <si>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</si>
  <si>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</si>
  <si>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</si>
  <si>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</si>
  <si>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</si>
  <si>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</si>
  <si>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</si>
  <si>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</si>
  <si>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</si>
  <si>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</si>
  <si>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</si>
  <si>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</si>
  <si>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</si>
  <si>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</si>
  <si>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</si>
  <si>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</si>
  <si>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</si>
  <si>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</si>
  <si>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</si>
  <si>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</si>
  <si>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</si>
  <si>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</si>
  <si>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</si>
  <si>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</si>
  <si>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</si>
  <si>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</si>
  <si>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</si>
  <si>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</si>
  <si>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</si>
  <si>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</si>
  <si>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</si>
  <si>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</si>
  <si>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</si>
  <si>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</si>
  <si>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</si>
  <si>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</si>
  <si>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</si>
  <si>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</si>
  <si>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</si>
  <si>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</si>
  <si>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</si>
  <si>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</si>
  <si>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</si>
  <si>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</si>
  <si>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</si>
  <si>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</si>
  <si>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</si>
  <si>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</si>
  <si>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</si>
  <si>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</si>
  <si>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</si>
  <si>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</si>
  <si>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</si>
  <si>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</si>
  <si>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</si>
  <si>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</si>
  <si>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</si>
  <si>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</si>
  <si>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</si>
  <si>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</si>
  <si>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</si>
  <si>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</si>
  <si>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</si>
  <si>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</si>
  <si>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</si>
  <si>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</si>
  <si>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</si>
  <si>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</si>
  <si>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</si>
  <si>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</si>
  <si>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</si>
  <si>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</si>
  <si>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</si>
  <si>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</si>
  <si>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</si>
  <si>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</si>
  <si>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</si>
  <si>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</si>
  <si>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</si>
  <si>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</si>
  <si>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</si>
  <si>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</si>
  <si>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</si>
  <si>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</si>
  <si>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</si>
  <si>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</si>
  <si>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</si>
  <si>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</si>
  <si>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</si>
  <si>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</si>
  <si>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</si>
  <si>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</si>
  <si>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</si>
  <si>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</si>
  <si>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</si>
  <si>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</si>
  <si>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</si>
  <si>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</si>
  <si>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</si>
  <si>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</si>
  <si>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</si>
  <si>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</si>
  <si>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</si>
  <si>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</si>
  <si>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</si>
  <si>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</si>
  <si>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</si>
  <si>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</si>
  <si>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</si>
  <si>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</si>
  <si>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</si>
  <si>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</si>
  <si>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</si>
  <si>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</si>
  <si>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</si>
  <si>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</si>
  <si>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</si>
  <si>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</si>
  <si>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</si>
  <si>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</si>
  <si>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</si>
  <si>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</si>
  <si>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</si>
  <si>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</si>
  <si>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</si>
  <si>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</si>
  <si>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</si>
  <si>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</si>
  <si>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</si>
  <si>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</si>
  <si>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</si>
  <si>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</si>
  <si>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</si>
  <si>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</si>
  <si>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</si>
  <si>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</si>
  <si>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</si>
  <si>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</si>
  <si>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</si>
  <si>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</si>
  <si>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</si>
  <si>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</si>
  <si>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</si>
  <si>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</si>
  <si>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</si>
  <si>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</si>
  <si>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</si>
  <si>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</si>
  <si>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</si>
  <si>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</si>
  <si>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</si>
  <si>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</si>
  <si>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</si>
  <si>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</si>
  <si>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</si>
  <si>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</si>
  <si>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</si>
  <si>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</si>
  <si>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</si>
  <si>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</si>
  <si>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</si>
  <si>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</si>
  <si>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</si>
  <si>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</si>
  <si>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</si>
  <si>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</si>
  <si>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</si>
  <si>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</si>
  <si>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</si>
  <si>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</si>
  <si>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</si>
  <si>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</si>
  <si>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</si>
  <si>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</si>
  <si>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</si>
  <si>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</si>
  <si>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</si>
  <si>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</si>
  <si>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</si>
  <si>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</si>
  <si>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</si>
  <si>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</si>
  <si>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</si>
  <si>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</si>
  <si>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</si>
  <si>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</si>
  <si>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</si>
  <si>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</si>
  <si>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</si>
  <si>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</si>
  <si>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</si>
  <si>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</si>
  <si>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</si>
  <si>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</si>
  <si>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</si>
  <si>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</si>
  <si>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</si>
  <si>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</si>
  <si>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</si>
  <si>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</si>
  <si>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</si>
  <si>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</si>
  <si>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</si>
  <si>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</si>
  <si>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</si>
  <si>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</si>
  <si>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</si>
  <si>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</si>
  <si>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</si>
  <si>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</si>
  <si>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</si>
  <si>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</si>
  <si>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</si>
  <si>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</si>
  <si>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</si>
  <si>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</si>
  <si>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</si>
  <si>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</si>
  <si>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</si>
  <si>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</si>
  <si>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</si>
  <si>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</si>
  <si>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</si>
  <si>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</si>
  <si>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</si>
  <si>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</si>
  <si>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</si>
  <si>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</si>
  <si>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</si>
  <si>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</si>
  <si>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</si>
  <si>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</si>
  <si>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</si>
  <si>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</si>
  <si>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</si>
  <si>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</si>
  <si>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</si>
  <si>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</si>
  <si>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</si>
  <si>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</si>
  <si>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</si>
  <si>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</si>
  <si>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</si>
  <si>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</si>
  <si>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</si>
  <si>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</si>
  <si>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</si>
  <si>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</si>
  <si>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</si>
  <si>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</si>
  <si>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</si>
  <si>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</si>
  <si>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</si>
  <si>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</si>
  <si>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</si>
  <si>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</si>
  <si>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</si>
  <si>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</si>
  <si>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</si>
  <si>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</si>
  <si>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</si>
  <si>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</si>
  <si>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</si>
  <si>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</si>
  <si>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</si>
  <si>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</si>
  <si>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</si>
  <si>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</si>
  <si>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</si>
  <si>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</si>
  <si>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</si>
  <si>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</si>
  <si>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</si>
  <si>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</si>
  <si>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</si>
  <si>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</si>
  <si>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</si>
  <si>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</si>
  <si>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</si>
  <si>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</si>
  <si>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</si>
  <si>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</si>
  <si>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</si>
  <si>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</si>
  <si>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</si>
  <si>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</si>
  <si>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</si>
  <si>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</si>
  <si>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</si>
  <si>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</si>
  <si>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</si>
  <si>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</si>
  <si>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</si>
  <si>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</si>
  <si>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</si>
  <si>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</si>
  <si>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</si>
  <si>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</si>
  <si>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</si>
  <si>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</si>
  <si>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</si>
  <si>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</si>
  <si>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</si>
  <si>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</si>
  <si>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</si>
  <si>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</si>
  <si>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</si>
  <si>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</si>
  <si>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</si>
  <si>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</si>
  <si>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</si>
  <si>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</si>
  <si>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</si>
  <si>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</si>
  <si>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</si>
  <si>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</si>
  <si>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</si>
  <si>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</si>
  <si>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</si>
  <si>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</si>
  <si>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</si>
  <si>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</si>
  <si>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</si>
  <si>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</si>
  <si>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</si>
  <si>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</si>
  <si>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</si>
  <si>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</si>
  <si>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</si>
  <si>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</si>
  <si>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</si>
  <si>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</si>
  <si>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</si>
  <si>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</si>
  <si>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</si>
  <si>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</si>
  <si>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</si>
  <si>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</si>
  <si>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</si>
  <si>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</si>
  <si>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</si>
  <si>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</si>
  <si>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</si>
  <si>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</si>
  <si>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</si>
  <si>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</si>
  <si>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</si>
  <si>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</si>
  <si>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</si>
  <si>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</si>
  <si>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</si>
  <si>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</si>
  <si>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</si>
  <si>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</si>
  <si>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</si>
  <si>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</si>
  <si>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</si>
  <si>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</si>
  <si>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</si>
  <si>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</si>
  <si>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</si>
  <si>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</si>
  <si>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</si>
  <si>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</si>
  <si>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</si>
  <si>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</si>
  <si>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</si>
  <si>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</si>
  <si>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</si>
  <si>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</si>
  <si>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</si>
  <si>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</si>
  <si>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</si>
  <si>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</si>
  <si>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</si>
  <si>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</si>
  <si>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</si>
  <si>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</si>
  <si>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</si>
  <si>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</si>
  <si>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</si>
  <si>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</si>
  <si>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</si>
  <si>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</si>
  <si>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</si>
  <si>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</si>
  <si>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</si>
  <si>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</si>
  <si>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</si>
  <si>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</si>
  <si>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</si>
  <si>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</si>
  <si>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</si>
  <si>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</si>
  <si>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</si>
  <si>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</si>
  <si>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</si>
  <si>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</si>
  <si>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</si>
  <si>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</si>
  <si>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</si>
  <si>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</si>
  <si>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</si>
  <si>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</si>
  <si>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</si>
  <si>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</si>
  <si>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</si>
  <si>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</si>
  <si>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</si>
  <si>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</si>
  <si>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</si>
  <si>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</si>
  <si>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</si>
  <si>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</si>
  <si>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</si>
  <si>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</si>
  <si>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</si>
  <si>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</si>
  <si>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</si>
  <si>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</si>
  <si>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</si>
  <si>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</si>
  <si>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</si>
  <si>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</si>
  <si>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</si>
  <si>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</si>
  <si>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</si>
  <si>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</si>
  <si>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</si>
  <si>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</si>
  <si>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</si>
  <si>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</si>
  <si>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</si>
  <si>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</si>
  <si>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</si>
  <si>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</si>
  <si>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</si>
  <si>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</si>
  <si>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</si>
  <si>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</si>
  <si>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</si>
  <si>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</si>
  <si>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</si>
  <si>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</si>
  <si>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</si>
  <si>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</si>
  <si>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</si>
  <si>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</si>
  <si>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</si>
  <si>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</si>
  <si>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</si>
  <si>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</si>
  <si>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</si>
  <si>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</si>
  <si>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</si>
  <si>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</si>
  <si>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</si>
  <si>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</si>
  <si>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</si>
  <si>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</si>
  <si>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</si>
  <si>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</si>
  <si>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</si>
  <si>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</si>
  <si>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</si>
  <si>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</si>
  <si>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</si>
  <si>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</si>
  <si>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</si>
  <si>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</si>
  <si>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</si>
  <si>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</si>
  <si>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</si>
  <si>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</si>
  <si>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</si>
  <si>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</si>
  <si>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</si>
  <si>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</si>
  <si>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</si>
  <si>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</si>
  <si>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</si>
  <si>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</si>
  <si>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</si>
  <si>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</si>
  <si>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</si>
  <si>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</si>
  <si>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</si>
  <si>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</si>
  <si>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</si>
  <si>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</si>
  <si>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</si>
  <si>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</si>
  <si>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</si>
  <si>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</si>
  <si>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</si>
  <si>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</si>
  <si>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</si>
  <si>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</si>
  <si>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</si>
  <si>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</si>
  <si>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</si>
  <si>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</si>
  <si>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</si>
  <si>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</si>
  <si>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</si>
  <si>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</si>
  <si>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</si>
  <si>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</si>
  <si>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</si>
  <si>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</si>
  <si>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</si>
  <si>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</si>
  <si>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</si>
  <si>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</si>
  <si>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</si>
  <si>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</si>
  <si>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</si>
  <si>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</si>
  <si>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</si>
  <si>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</si>
  <si>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</si>
  <si>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</si>
  <si>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</si>
  <si>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</si>
  <si>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</si>
  <si>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</si>
  <si>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</si>
  <si>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</si>
  <si>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</si>
  <si>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</si>
  <si>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</si>
  <si>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</si>
  <si>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</si>
  <si>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</si>
  <si>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</si>
  <si>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</si>
  <si>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</si>
  <si>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</si>
  <si>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</si>
  <si>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</si>
  <si>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</si>
  <si>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</si>
  <si>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</si>
  <si>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</si>
  <si>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</si>
  <si>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</si>
  <si>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</si>
  <si>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</si>
  <si>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</si>
  <si>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</si>
  <si>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</si>
  <si>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</si>
  <si>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</si>
  <si>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</si>
  <si>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</si>
  <si>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</si>
  <si>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</si>
  <si>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</si>
  <si>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</si>
  <si>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</si>
  <si>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</si>
  <si>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</si>
  <si>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</si>
  <si>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</si>
  <si>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</si>
  <si>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</si>
  <si>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</si>
  <si>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</si>
  <si>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</si>
  <si>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</si>
  <si>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</si>
  <si>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</si>
  <si>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</si>
  <si>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</si>
  <si>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</si>
  <si>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</si>
  <si>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</si>
  <si>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</si>
  <si>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</si>
  <si>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</si>
  <si>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</si>
  <si>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</si>
  <si>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</si>
  <si>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</si>
  <si>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</si>
  <si>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</si>
  <si>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</si>
  <si>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</si>
  <si>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</si>
  <si>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</si>
  <si>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</si>
  <si>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</si>
  <si>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</si>
  <si>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</si>
  <si>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</si>
  <si>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</si>
  <si>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</si>
  <si>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</si>
  <si>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</si>
  <si>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</si>
  <si>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</si>
  <si>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</si>
  <si>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</si>
  <si>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</si>
  <si>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</si>
  <si>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</si>
  <si>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</si>
  <si>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</si>
  <si>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</si>
  <si>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</si>
  <si>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</si>
  <si>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</si>
  <si>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</si>
  <si>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</si>
  <si>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</si>
  <si>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</si>
  <si>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</si>
  <si>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</si>
  <si>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</si>
  <si>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</si>
  <si>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</si>
  <si>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</si>
  <si>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</si>
  <si>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</si>
  <si>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</si>
  <si>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</si>
  <si>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</si>
  <si>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</si>
  <si>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</si>
  <si>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</si>
  <si>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</si>
  <si>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</si>
  <si>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</si>
  <si>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</si>
  <si>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</si>
  <si>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</si>
  <si>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</si>
  <si>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</si>
  <si>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</si>
  <si>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</si>
  <si>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</si>
  <si>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</si>
  <si>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</si>
  <si>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</si>
  <si>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</si>
  <si>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</si>
  <si>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</si>
  <si>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</si>
  <si>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</si>
  <si>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</si>
  <si>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</si>
  <si>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</si>
  <si>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</si>
  <si>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</si>
  <si>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</si>
  <si>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</si>
  <si>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</si>
  <si>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</si>
  <si>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</si>
  <si>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</si>
  <si>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</si>
  <si>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</si>
  <si>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</si>
  <si>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</si>
  <si>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</si>
  <si>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</si>
  <si>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</si>
  <si>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</si>
  <si>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</si>
  <si>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</si>
  <si>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</si>
  <si>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</si>
  <si>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</si>
  <si>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</si>
  <si>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</si>
  <si>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</si>
  <si>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</si>
  <si>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</si>
  <si>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</si>
  <si>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</si>
  <si>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</si>
  <si>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</si>
  <si>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</si>
  <si>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</si>
  <si>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</si>
  <si>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</si>
  <si>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</si>
  <si>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</si>
  <si>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</si>
  <si>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</si>
  <si>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</si>
  <si>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</si>
  <si>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</si>
  <si>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</si>
  <si>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</si>
  <si>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</si>
  <si>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</si>
  <si>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</si>
  <si>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</si>
  <si>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</si>
  <si>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</si>
  <si>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</si>
  <si>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</si>
  <si>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</si>
  <si>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</si>
  <si>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</si>
  <si>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</si>
  <si>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</si>
  <si>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</si>
  <si>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</si>
  <si>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</si>
  <si>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</si>
  <si>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</si>
  <si>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</si>
  <si>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</si>
  <si>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</si>
  <si>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</si>
  <si>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</si>
  <si>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</si>
  <si>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</si>
  <si>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</si>
  <si>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</si>
  <si>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</si>
  <si>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</si>
  <si>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</si>
  <si>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</si>
  <si>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</si>
  <si>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</si>
  <si>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</si>
  <si>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</si>
  <si>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</si>
  <si>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</si>
  <si>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</si>
  <si>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</si>
  <si>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</si>
  <si>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</si>
  <si>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</si>
  <si>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</si>
  <si>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</si>
  <si>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</si>
  <si>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</si>
  <si>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</si>
  <si>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</si>
  <si>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</si>
  <si>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</si>
  <si>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</si>
  <si>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</si>
  <si>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</si>
  <si>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</si>
  <si>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</si>
  <si>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</si>
  <si>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</si>
  <si>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</si>
  <si>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</si>
  <si>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</si>
  <si>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</si>
  <si>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</si>
  <si>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</si>
  <si>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</si>
  <si>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</si>
  <si>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</si>
  <si>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</si>
  <si>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</si>
  <si>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</si>
  <si>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</si>
  <si>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</si>
  <si>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</si>
  <si>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</si>
  <si>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</si>
  <si>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</si>
  <si>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</si>
  <si>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</si>
  <si>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</si>
  <si>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</si>
  <si>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</si>
  <si>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</si>
  <si>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</si>
  <si>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</si>
  <si>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</si>
  <si>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</si>
  <si>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</si>
  <si>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</si>
  <si>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</si>
  <si>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</si>
  <si>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</si>
  <si>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</si>
  <si>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</si>
  <si>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</si>
  <si>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</si>
  <si>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</si>
  <si>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</si>
  <si>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</si>
  <si>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</si>
  <si>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</si>
  <si>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</si>
  <si>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</si>
  <si>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</si>
  <si>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</si>
  <si>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</si>
  <si>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</si>
  <si>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</si>
  <si>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</si>
  <si>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</si>
  <si>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</si>
  <si>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</si>
  <si>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</si>
  <si>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</si>
  <si>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</si>
  <si>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</si>
  <si>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</si>
  <si>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</si>
  <si>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</si>
  <si>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</si>
  <si>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</si>
  <si>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</si>
  <si>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</si>
  <si>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</si>
  <si>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</si>
  <si>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</si>
  <si>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</si>
  <si>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</si>
  <si>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</si>
  <si>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</si>
  <si>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</si>
  <si>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</si>
  <si>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</si>
  <si>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</si>
  <si>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</si>
  <si>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</si>
  <si>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</si>
  <si>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</si>
  <si>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</si>
  <si>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</si>
  <si>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</si>
  <si>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</si>
  <si>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</si>
  <si>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</si>
  <si>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</si>
  <si>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</si>
  <si>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</si>
  <si>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</si>
  <si>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</si>
  <si>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</si>
  <si>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</si>
  <si>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</si>
  <si>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</si>
  <si>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</si>
  <si>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</si>
  <si>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</si>
  <si>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</si>
  <si>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</si>
  <si>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</si>
  <si>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</si>
  <si>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</si>
  <si>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</si>
  <si>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</si>
  <si>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</si>
  <si>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</si>
  <si>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</si>
  <si>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</si>
  <si>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</si>
  <si>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</si>
  <si>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</si>
  <si>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</si>
  <si>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</si>
  <si>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</si>
  <si>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</si>
  <si>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</si>
  <si>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</si>
  <si>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</si>
  <si>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</si>
  <si>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</si>
  <si>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</si>
  <si>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</si>
  <si>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</si>
  <si>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</si>
  <si>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</si>
  <si>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</si>
  <si>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</si>
  <si>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</si>
  <si>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</si>
  <si>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</si>
  <si>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</si>
  <si>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</si>
  <si>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</si>
  <si>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</si>
  <si>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</si>
  <si>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</si>
  <si>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</si>
  <si>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</si>
  <si>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</si>
  <si>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</si>
  <si>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</si>
  <si>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</si>
  <si>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</si>
  <si>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</si>
  <si>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</si>
  <si>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</si>
  <si>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</si>
  <si>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</si>
  <si>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</si>
  <si>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</si>
  <si>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</si>
  <si>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</si>
  <si>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</si>
  <si>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</si>
  <si>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</si>
  <si>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</si>
  <si>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</si>
  <si>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</si>
  <si>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</si>
  <si>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</si>
  <si>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</si>
  <si>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</si>
  <si>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</si>
  <si>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</si>
  <si>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</si>
  <si>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</si>
  <si>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</si>
  <si>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</si>
  <si>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</si>
  <si>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</si>
  <si>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</si>
  <si>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</si>
  <si>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</si>
  <si>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</si>
  <si>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</si>
  <si>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</si>
  <si>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</si>
  <si>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</si>
  <si>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</si>
  <si>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</si>
  <si>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</si>
  <si>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</si>
  <si>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</si>
  <si>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</si>
  <si>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</si>
  <si>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</si>
  <si>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</si>
  <si>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</si>
  <si>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</si>
  <si>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</si>
  <si>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</si>
  <si>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</si>
  <si>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</si>
  <si>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</si>
  <si>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</si>
  <si>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</si>
  <si>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</si>
  <si>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</si>
  <si>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</si>
  <si>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</si>
  <si>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</si>
  <si>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</si>
  <si>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</si>
  <si>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</si>
  <si>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</si>
  <si>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</si>
  <si>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</si>
  <si>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</si>
  <si>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</si>
  <si>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</si>
  <si>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</si>
  <si>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</si>
  <si>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</si>
  <si>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</si>
  <si>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</si>
  <si>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</si>
  <si>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</si>
  <si>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</si>
  <si>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</si>
  <si>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</si>
  <si>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</si>
  <si>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</si>
  <si>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</si>
  <si>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</si>
  <si>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</si>
  <si>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</si>
  <si>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</si>
  <si>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</si>
  <si>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</si>
  <si>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</si>
  <si>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</si>
  <si>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</si>
  <si>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</si>
  <si>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</si>
  <si>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</si>
  <si>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</si>
  <si>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</si>
  <si>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</si>
  <si>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</si>
  <si>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</si>
  <si>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</si>
  <si>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</si>
  <si>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</si>
  <si>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</si>
  <si>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</si>
  <si>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</si>
  <si>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</si>
  <si>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</si>
  <si>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</si>
  <si>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</si>
  <si>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</si>
  <si>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</si>
  <si>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</si>
  <si>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</si>
  <si>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</si>
  <si>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</si>
  <si>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</si>
  <si>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</si>
  <si>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</si>
  <si>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</si>
  <si>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</si>
  <si>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</si>
  <si>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</si>
  <si>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</si>
  <si>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</si>
  <si>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</si>
  <si>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</si>
  <si>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</si>
  <si>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</si>
  <si>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</si>
  <si>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</si>
  <si>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</si>
  <si>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</si>
  <si>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</si>
  <si>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</si>
  <si>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</si>
  <si>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</si>
  <si>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</si>
  <si>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</si>
  <si>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</si>
  <si>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</si>
  <si>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</si>
  <si>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</si>
  <si>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</si>
  <si>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</si>
  <si>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</si>
  <si>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</si>
  <si>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</si>
  <si>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</si>
  <si>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</si>
  <si>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</si>
  <si>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</si>
  <si>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</si>
  <si>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</si>
  <si>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</si>
  <si>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</si>
  <si>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</si>
  <si>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</si>
  <si>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</si>
  <si>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</si>
  <si>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</si>
  <si>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</si>
  <si>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</si>
  <si>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</si>
  <si>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</si>
  <si>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</si>
  <si>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</si>
  <si>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</si>
  <si>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</si>
  <si>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</si>
  <si>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</si>
  <si>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</si>
  <si>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</si>
  <si>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</si>
  <si>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</si>
  <si>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</si>
  <si>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</si>
  <si>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</si>
  <si>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</si>
  <si>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</si>
  <si>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</si>
  <si>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</si>
  <si>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</si>
  <si>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</si>
  <si>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</si>
  <si>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</si>
  <si>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</si>
  <si>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</si>
  <si>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</si>
  <si>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</si>
  <si>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</si>
  <si>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</si>
  <si>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</si>
  <si>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</si>
  <si>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</si>
  <si>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</si>
  <si>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</si>
  <si>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</si>
  <si>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</si>
  <si>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</si>
  <si>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</si>
  <si>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</si>
  <si>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</si>
  <si>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</si>
  <si>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</si>
  <si>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</si>
  <si>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</si>
  <si>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</si>
  <si>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</si>
  <si>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</si>
  <si>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</si>
  <si>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</si>
  <si>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</si>
  <si>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</si>
  <si>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</si>
  <si>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</si>
  <si>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</si>
  <si>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</si>
  <si>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</si>
  <si>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</si>
  <si>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</si>
  <si>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</si>
  <si>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</si>
  <si>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</si>
  <si>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</si>
  <si>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</si>
  <si>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</si>
  <si>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</si>
  <si>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</si>
  <si>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</si>
  <si>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</si>
  <si>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</si>
  <si>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</si>
  <si>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</si>
  <si>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</si>
  <si>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</si>
  <si>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</si>
  <si>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</si>
  <si>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</si>
  <si>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</si>
  <si>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</si>
  <si>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</si>
  <si>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</si>
  <si>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</si>
  <si>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</si>
  <si>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</si>
  <si>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</si>
  <si>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</si>
  <si>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</si>
  <si>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</si>
  <si>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</si>
  <si>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</si>
  <si>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</si>
  <si>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</si>
  <si>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</si>
  <si>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</si>
  <si>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</si>
  <si>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</si>
  <si>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</si>
  <si>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</si>
  <si>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</si>
  <si>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</si>
  <si>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</si>
  <si>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</si>
  <si>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</si>
  <si>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</si>
  <si>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</si>
  <si>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</si>
  <si>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</si>
  <si>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</si>
  <si>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</si>
  <si>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</si>
  <si>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</si>
  <si>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</si>
  <si>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</si>
  <si>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</si>
  <si>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</si>
  <si>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</si>
  <si>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</si>
  <si>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</si>
  <si>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</si>
  <si>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</si>
  <si>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</si>
  <si>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</si>
  <si>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</si>
  <si>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</si>
  <si>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</si>
  <si>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</si>
  <si>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</si>
  <si>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</si>
  <si>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</si>
  <si>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</si>
  <si>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</si>
  <si>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</si>
  <si>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</si>
  <si>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</si>
  <si>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</si>
  <si>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</si>
  <si>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</si>
  <si>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</si>
  <si>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</si>
  <si>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</si>
  <si>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</si>
  <si>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</si>
  <si>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</si>
  <si>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</si>
  <si>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</si>
  <si>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</si>
  <si>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</si>
  <si>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</si>
  <si>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</si>
  <si>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</si>
  <si>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</si>
  <si>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</si>
  <si>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</si>
  <si>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</si>
  <si>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</si>
  <si>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</si>
  <si>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</si>
  <si>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</si>
  <si>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</si>
  <si>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</si>
  <si>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</si>
  <si>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</si>
  <si>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</si>
  <si>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</si>
  <si>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</si>
  <si>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</si>
  <si>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</si>
  <si>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</si>
  <si>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</si>
  <si>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</si>
  <si>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</si>
  <si>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</si>
  <si>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</si>
  <si>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</si>
  <si>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</si>
  <si>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</si>
  <si>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</si>
  <si>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</si>
  <si>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</si>
  <si>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</si>
  <si>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</si>
  <si>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</si>
  <si>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</si>
  <si>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</si>
  <si>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</si>
  <si>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</si>
  <si>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</si>
  <si>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</si>
  <si>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</si>
  <si>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</si>
  <si>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</si>
  <si>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</si>
  <si>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</si>
  <si>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</si>
  <si>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</si>
  <si>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</si>
  <si>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</si>
  <si>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</si>
  <si>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</si>
  <si>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</si>
  <si>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</si>
  <si>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</si>
  <si>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</si>
  <si>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</si>
  <si>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</si>
  <si>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</si>
  <si>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</si>
  <si>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</si>
  <si>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</si>
  <si>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</si>
  <si>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</si>
  <si>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</si>
  <si>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</si>
  <si>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</si>
  <si>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</si>
  <si>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</si>
  <si>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</si>
  <si>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</si>
  <si>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</si>
  <si>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</si>
  <si>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</si>
  <si>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</si>
  <si>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</si>
  <si>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</si>
  <si>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</si>
  <si>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</si>
  <si>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</si>
  <si>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</si>
  <si>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</si>
  <si>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</si>
  <si>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</si>
  <si>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</si>
  <si>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</si>
  <si>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</si>
  <si>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</si>
  <si>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</si>
  <si>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</si>
  <si>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</si>
  <si>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</si>
  <si>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</si>
  <si>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</si>
  <si>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</si>
  <si>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</si>
  <si>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</si>
  <si>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</si>
  <si>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</si>
  <si>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</si>
  <si>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</si>
  <si>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</si>
  <si>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</si>
  <si>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</si>
  <si>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</si>
  <si>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</si>
  <si>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</si>
  <si>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</si>
  <si>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</si>
  <si>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</si>
  <si>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</si>
  <si>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</si>
  <si>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</si>
  <si>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</si>
  <si>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</si>
  <si>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</si>
  <si>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</si>
  <si>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</si>
  <si>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</si>
  <si>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</si>
  <si>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</si>
  <si>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</si>
  <si>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</si>
  <si>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</si>
  <si>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</si>
  <si>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</si>
  <si>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</si>
  <si>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</si>
  <si>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</si>
  <si>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</si>
  <si>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</si>
  <si>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</si>
  <si>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</si>
  <si>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</si>
  <si>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</si>
  <si>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</si>
  <si>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</si>
  <si>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</si>
  <si>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</si>
  <si>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</si>
  <si>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</si>
  <si>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</si>
  <si>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</si>
  <si>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</si>
  <si>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</si>
  <si>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</si>
  <si>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</si>
  <si>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</si>
  <si>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</si>
  <si>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</si>
  <si>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</si>
  <si>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</si>
  <si>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</si>
  <si>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</si>
  <si>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</si>
  <si>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</si>
  <si>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</si>
  <si>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</si>
  <si>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</si>
  <si>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</si>
  <si>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</si>
  <si>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</si>
  <si>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</si>
  <si>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</si>
  <si>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</si>
  <si>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</si>
  <si>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</si>
  <si>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</si>
  <si>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</si>
  <si>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</si>
  <si>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</si>
  <si>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</si>
  <si>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</si>
  <si>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</si>
  <si>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</si>
  <si>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</si>
  <si>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</si>
  <si>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</si>
  <si>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</si>
  <si>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</si>
  <si>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</si>
  <si>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</si>
  <si>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</si>
  <si>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</si>
  <si>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</si>
  <si>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</si>
  <si>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</si>
  <si>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</si>
  <si>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</si>
  <si>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</si>
  <si>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</si>
  <si>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</si>
  <si>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</si>
  <si>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</si>
  <si>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</si>
  <si>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</si>
  <si>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</si>
  <si>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</si>
  <si>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</si>
  <si>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</si>
  <si>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</si>
  <si>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</si>
  <si>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</si>
  <si>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</si>
  <si>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</si>
  <si>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</si>
  <si>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</si>
  <si>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</si>
  <si>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</si>
  <si>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</si>
  <si>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</si>
  <si>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</si>
  <si>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</si>
  <si>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</si>
  <si>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</si>
  <si>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</si>
  <si>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</si>
  <si>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</si>
  <si>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</si>
  <si>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</si>
  <si>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</si>
  <si>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</si>
  <si>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</si>
  <si>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</si>
  <si>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</si>
  <si>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</si>
  <si>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</si>
  <si>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</si>
  <si>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</si>
  <si>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</si>
  <si>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</si>
  <si>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</si>
  <si>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</si>
  <si>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</si>
  <si>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</si>
  <si>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</si>
  <si>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</si>
  <si>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</si>
  <si>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</si>
  <si>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</si>
  <si>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</si>
  <si>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</si>
  <si>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</si>
  <si>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</si>
  <si>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</si>
  <si>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</si>
  <si>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</si>
  <si>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</si>
  <si>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</si>
  <si>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</si>
  <si>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</si>
  <si>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</si>
  <si>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</si>
  <si>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</si>
  <si>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</si>
  <si>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</si>
  <si>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</si>
  <si>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</si>
  <si>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</si>
  <si>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</si>
  <si>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</si>
  <si>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</si>
  <si>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</si>
  <si>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</si>
  <si>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</si>
  <si>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</si>
  <si>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</si>
  <si>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</si>
  <si>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</si>
  <si>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</si>
  <si>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</si>
  <si>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</si>
  <si>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</si>
  <si>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</si>
  <si>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</si>
  <si>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</si>
  <si>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</si>
  <si>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</si>
  <si>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</si>
  <si>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</si>
  <si>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</si>
  <si>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</si>
  <si>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</si>
  <si>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</si>
  <si>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</si>
  <si>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</si>
  <si>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</si>
  <si>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</si>
  <si>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</si>
  <si>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</si>
  <si>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</si>
  <si>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</si>
  <si>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</si>
  <si>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</si>
  <si>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</si>
  <si>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</si>
  <si>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</si>
  <si>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</si>
  <si>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</si>
  <si>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</si>
  <si>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</si>
  <si>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</si>
  <si>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</si>
  <si>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</si>
  <si>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</si>
  <si>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</si>
  <si>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</si>
  <si>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</si>
  <si>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</si>
  <si>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</si>
  <si>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</si>
  <si>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</si>
  <si>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</si>
  <si>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</si>
  <si>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</si>
  <si>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</si>
  <si>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</si>
  <si>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</si>
  <si>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</si>
  <si>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</si>
  <si>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</si>
  <si>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</si>
  <si>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</si>
  <si>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</si>
  <si>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</si>
  <si>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</si>
  <si>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</si>
  <si>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</si>
  <si>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</si>
  <si>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</si>
  <si>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</si>
  <si>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</si>
  <si>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</si>
  <si>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</si>
  <si>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</si>
  <si>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</si>
  <si>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</si>
  <si>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</si>
  <si>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</si>
  <si>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</si>
  <si>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</si>
  <si>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</si>
  <si>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</si>
  <si>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</si>
  <si>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</si>
  <si>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</si>
  <si>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</si>
  <si>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</si>
  <si>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</si>
  <si>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</si>
  <si>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</si>
  <si>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</si>
  <si>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</si>
  <si>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</si>
  <si>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</si>
  <si>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</si>
  <si>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</si>
  <si>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</si>
  <si>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</si>
  <si>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</si>
  <si>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</si>
  <si>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</si>
  <si>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</si>
  <si>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</si>
  <si>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</si>
  <si>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</si>
  <si>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</si>
  <si>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</si>
  <si>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</si>
  <si>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</si>
  <si>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</si>
  <si>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</si>
  <si>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</si>
  <si>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</si>
  <si>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</si>
  <si>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</si>
  <si>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</si>
  <si>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</si>
  <si>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</si>
  <si>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</si>
  <si>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</si>
  <si>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</si>
  <si>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</si>
  <si>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</si>
  <si>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</si>
  <si>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</si>
  <si>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</si>
  <si>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</si>
  <si>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</si>
  <si>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</si>
  <si>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</si>
  <si>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</si>
  <si>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</si>
  <si>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</si>
  <si>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</si>
  <si>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</si>
  <si>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</si>
  <si>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</si>
  <si>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</si>
  <si>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</si>
  <si>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</si>
  <si>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</si>
  <si>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</si>
  <si>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</si>
  <si>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</si>
  <si>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</si>
  <si>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</si>
  <si>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</si>
  <si>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</si>
  <si>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</si>
  <si>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</si>
  <si>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</si>
  <si>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</si>
  <si>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</si>
  <si>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</si>
  <si>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</si>
  <si>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</si>
  <si>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</si>
  <si>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</si>
  <si>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</si>
  <si>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</si>
  <si>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</si>
  <si>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</si>
  <si>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</si>
  <si>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</si>
  <si>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</si>
  <si>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</si>
  <si>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</si>
  <si>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</si>
  <si>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</si>
  <si>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</si>
  <si>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</si>
  <si>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</si>
  <si>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</si>
  <si>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</si>
  <si>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</si>
  <si>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</si>
  <si>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</si>
  <si>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</si>
  <si>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</si>
  <si>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</si>
  <si>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</si>
  <si>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</si>
  <si>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</si>
  <si>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</si>
  <si>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</si>
  <si>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</si>
  <si>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</si>
  <si>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</si>
  <si>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</si>
  <si>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</si>
  <si>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</si>
  <si>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</si>
  <si>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</si>
  <si>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</si>
  <si>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</si>
  <si>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</si>
  <si>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</si>
  <si>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</si>
  <si>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</si>
  <si>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</si>
  <si>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</si>
  <si>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</si>
  <si>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</si>
  <si>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</si>
  <si>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</si>
  <si>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</si>
  <si>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</si>
  <si>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</si>
  <si>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</si>
  <si>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</si>
  <si>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</si>
  <si>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</si>
  <si>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</si>
  <si>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</si>
  <si>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</si>
  <si>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</si>
  <si>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</si>
  <si>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</si>
  <si>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</si>
  <si>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</si>
  <si>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</si>
  <si>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</si>
  <si>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</si>
  <si>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</si>
  <si>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</si>
  <si>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</si>
  <si>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</si>
  <si>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</si>
  <si>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</si>
  <si>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</si>
  <si>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</si>
  <si>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</si>
  <si>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</si>
  <si>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</si>
  <si>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</si>
  <si>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</si>
  <si>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</si>
  <si>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</si>
  <si>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</si>
  <si>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</si>
  <si>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</si>
  <si>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</si>
  <si>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</si>
  <si>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</si>
  <si>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</si>
  <si>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</si>
  <si>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</si>
  <si>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</si>
  <si>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</si>
  <si>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</si>
  <si>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</si>
  <si>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</si>
  <si>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</si>
  <si>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</si>
  <si>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</si>
  <si>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</si>
  <si>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</si>
  <si>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</si>
  <si>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</si>
  <si>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</si>
  <si>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</si>
  <si>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</si>
  <si>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</si>
  <si>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</si>
  <si>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</si>
  <si>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</si>
  <si>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</si>
  <si>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</si>
  <si>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</si>
  <si>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</si>
  <si>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</si>
  <si>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</si>
  <si>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</si>
  <si>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</si>
  <si>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</si>
  <si>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</si>
  <si>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</si>
  <si>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</si>
  <si>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</si>
  <si>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</si>
  <si>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</si>
  <si>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</si>
  <si>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</si>
  <si>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</si>
  <si>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</si>
  <si>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</si>
  <si>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</si>
  <si>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</si>
  <si>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</si>
  <si>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</si>
  <si>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</si>
  <si>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</si>
  <si>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</si>
  <si>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</si>
  <si>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</si>
  <si>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</si>
  <si>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</si>
  <si>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</si>
  <si>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</si>
  <si>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</si>
  <si>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</si>
  <si>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</si>
  <si>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</si>
  <si>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</si>
  <si>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</si>
  <si>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</si>
  <si>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</si>
  <si>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</si>
  <si>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</si>
  <si>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</si>
  <si>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</si>
  <si>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</si>
  <si>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</si>
  <si>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</si>
  <si>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</si>
  <si>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</si>
  <si>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</si>
  <si>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</si>
  <si>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</si>
  <si>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</si>
  <si>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</si>
  <si>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</si>
  <si>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</si>
  <si>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</si>
  <si>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</si>
  <si>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</si>
  <si>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</si>
  <si>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</si>
  <si>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</si>
  <si>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</si>
  <si>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</si>
  <si>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</si>
  <si>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</si>
  <si>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</si>
  <si>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</si>
  <si>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</si>
  <si>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</si>
  <si>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</si>
  <si>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</si>
  <si>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</si>
  <si>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</si>
  <si>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</si>
  <si>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</si>
  <si>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</si>
  <si>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</si>
  <si>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</si>
  <si>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</si>
  <si>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</si>
  <si>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</si>
  <si>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</si>
  <si>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</si>
  <si>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</si>
  <si>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</si>
  <si>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</si>
  <si>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</si>
  <si>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</si>
  <si>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</si>
  <si>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</si>
  <si>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</si>
  <si>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</si>
  <si>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</si>
  <si>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</si>
  <si>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</si>
  <si>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</si>
  <si>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</si>
  <si>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</si>
  <si>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</si>
  <si>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</si>
  <si>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</si>
  <si>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</si>
  <si>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</si>
  <si>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</si>
  <si>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</si>
  <si>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</si>
  <si>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</si>
  <si>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</si>
  <si>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</si>
  <si>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</si>
  <si>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</si>
  <si>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</si>
  <si>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</si>
  <si>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</si>
  <si>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</si>
  <si>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</si>
  <si>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</si>
  <si>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</si>
  <si>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</si>
  <si>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</si>
  <si>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</si>
  <si>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</si>
  <si>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</si>
  <si>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</si>
  <si>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</si>
  <si>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</si>
  <si>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</si>
  <si>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</si>
  <si>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</si>
  <si>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</si>
  <si>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</si>
  <si>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</si>
  <si>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</si>
  <si>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</si>
  <si>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</si>
  <si>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</si>
  <si>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</si>
  <si>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</si>
  <si>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</si>
  <si>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</si>
  <si>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</si>
  <si>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</si>
  <si>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</si>
  <si>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</si>
  <si>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</si>
  <si>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</si>
  <si>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</si>
  <si>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</si>
  <si>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</si>
  <si>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</si>
  <si>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</si>
  <si>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</si>
  <si>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</si>
  <si>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</si>
  <si>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</si>
  <si>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</si>
  <si>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</si>
  <si>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</si>
  <si>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</si>
  <si>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</si>
  <si>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</si>
  <si>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</si>
  <si>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</si>
  <si>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</si>
  <si>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</si>
  <si>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</si>
  <si>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</si>
  <si>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</si>
  <si>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</si>
  <si>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</si>
  <si>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</si>
  <si>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</si>
  <si>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</si>
  <si>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</si>
  <si>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</si>
  <si>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</si>
  <si>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</si>
  <si>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</si>
  <si>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</si>
  <si>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</si>
  <si>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</si>
  <si>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</si>
  <si>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</si>
  <si>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</si>
  <si>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</si>
  <si>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</si>
  <si>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</si>
  <si>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</si>
  <si>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</si>
  <si>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</si>
  <si>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</si>
  <si>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</si>
  <si>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</si>
  <si>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</si>
  <si>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</si>
  <si>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</si>
  <si>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</si>
  <si>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</si>
  <si>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</si>
  <si>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</si>
  <si>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</si>
  <si>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</si>
  <si>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</si>
  <si>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</si>
  <si>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</si>
  <si>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</si>
  <si>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</si>
  <si>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</si>
  <si>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</si>
  <si>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</si>
  <si>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</si>
  <si>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</si>
  <si>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</si>
  <si>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</si>
  <si>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</si>
  <si>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</si>
  <si>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</si>
  <si>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</si>
  <si>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</si>
  <si>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</si>
  <si>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</si>
  <si>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</si>
  <si>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</si>
  <si>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</si>
  <si>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</si>
  <si>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</si>
  <si>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</si>
  <si>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</si>
  <si>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</si>
  <si>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</si>
  <si>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</si>
  <si>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</si>
  <si>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</si>
  <si>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</si>
  <si>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</si>
  <si>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</si>
  <si>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</si>
  <si>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</si>
  <si>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</si>
  <si>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</si>
  <si>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</si>
  <si>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</si>
  <si>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</si>
  <si>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</si>
  <si>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</si>
  <si>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</si>
  <si>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</si>
  <si>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</si>
  <si>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</si>
  <si>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</si>
  <si>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</si>
  <si>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</si>
  <si>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</si>
  <si>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</si>
  <si>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</si>
  <si>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</si>
  <si>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</si>
  <si>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</si>
  <si>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</si>
  <si>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</si>
  <si>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</si>
  <si>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</si>
  <si>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</si>
  <si>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</si>
  <si>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</si>
  <si>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</si>
  <si>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</si>
  <si>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</si>
  <si>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</si>
  <si>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</si>
  <si>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</si>
  <si>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</si>
  <si>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</si>
  <si>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</si>
  <si>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</si>
  <si>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</si>
  <si>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</si>
  <si>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</si>
  <si>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</si>
  <si>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</si>
  <si>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</si>
  <si>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</si>
  <si>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</si>
  <si>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</si>
  <si>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</si>
  <si>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</si>
  <si>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</si>
  <si>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</si>
  <si>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</si>
  <si>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</si>
  <si>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</si>
  <si>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</si>
  <si>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</si>
  <si>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</si>
  <si>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</si>
  <si>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</si>
  <si>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</si>
  <si>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</si>
  <si>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</si>
  <si>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</si>
  <si>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</si>
  <si>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</si>
  <si>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</si>
  <si>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</si>
  <si>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</si>
  <si>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</si>
  <si>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</si>
  <si>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</si>
  <si>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</si>
  <si>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</si>
  <si>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</si>
  <si>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</si>
  <si>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</si>
  <si>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</si>
  <si>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</si>
  <si>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</si>
  <si>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</si>
  <si>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</si>
  <si>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</si>
  <si>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</si>
  <si>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</si>
  <si>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</si>
  <si>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</si>
  <si>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</si>
  <si>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</si>
  <si>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</si>
  <si>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</si>
  <si>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</si>
  <si>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</si>
  <si>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</si>
  <si>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</si>
  <si>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</si>
  <si>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</si>
  <si>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</si>
  <si>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</si>
  <si>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</si>
  <si>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</si>
  <si>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</si>
  <si>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</si>
  <si>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</si>
  <si>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</si>
  <si>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</si>
  <si>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</si>
  <si>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</si>
  <si>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</si>
  <si>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</si>
  <si>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</si>
  <si>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</si>
  <si>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</si>
  <si>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</si>
  <si>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</si>
  <si>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</si>
  <si>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</si>
  <si>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</si>
  <si>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</si>
  <si>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</si>
  <si>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</si>
  <si>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</si>
  <si>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</si>
  <si>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</si>
  <si>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</si>
  <si>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</si>
  <si>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</si>
  <si>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</si>
  <si>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</si>
  <si>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</si>
  <si>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</si>
  <si>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</si>
  <si>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</si>
  <si>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</si>
  <si>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</si>
  <si>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</si>
  <si>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</si>
  <si>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</si>
  <si>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</si>
  <si>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</si>
  <si>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</si>
  <si>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</si>
  <si>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</si>
  <si>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</si>
  <si>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</si>
  <si>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</si>
  <si>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</si>
  <si>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</si>
  <si>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</si>
  <si>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</si>
  <si>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</si>
  <si>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</si>
  <si>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</si>
  <si>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</si>
  <si>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</si>
  <si>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</si>
  <si>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</si>
  <si>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</si>
  <si>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</si>
  <si>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</si>
  <si>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</si>
  <si>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</si>
  <si>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</si>
  <si>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</si>
  <si>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</si>
  <si>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</si>
  <si>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</si>
  <si>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</si>
  <si>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</si>
  <si>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</si>
  <si>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</si>
  <si>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</si>
  <si>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</si>
  <si>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</si>
  <si>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</si>
  <si>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</si>
  <si>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</si>
  <si>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</si>
  <si>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</si>
  <si>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</si>
  <si>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</si>
  <si>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</si>
  <si>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</si>
  <si>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</si>
  <si>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</si>
  <si>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</si>
  <si>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</si>
  <si>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</si>
  <si>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</si>
  <si>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</si>
  <si>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</si>
  <si>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</si>
  <si>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</si>
  <si>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</si>
  <si>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</si>
  <si>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</si>
  <si>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</si>
  <si>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</si>
  <si>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</si>
  <si>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</si>
  <si>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</si>
  <si>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</si>
  <si>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</si>
  <si>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</si>
  <si>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</si>
  <si>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</si>
  <si>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</si>
  <si>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</si>
  <si>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</si>
  <si>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</si>
  <si>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</si>
  <si>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</si>
  <si>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</si>
  <si>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</si>
  <si>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</si>
  <si>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</si>
  <si>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</si>
  <si>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</si>
  <si>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</si>
  <si>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</si>
  <si>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</si>
  <si>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</si>
  <si>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</si>
  <si>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</si>
  <si>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</si>
  <si>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</si>
  <si>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</si>
  <si>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</si>
  <si>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</si>
  <si>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</si>
  <si>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</si>
  <si>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</si>
  <si>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</si>
  <si>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</si>
  <si>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</si>
  <si>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</si>
  <si>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</si>
  <si>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</si>
  <si>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</si>
  <si>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</si>
  <si>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</si>
  <si>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</si>
  <si>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</si>
  <si>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</si>
  <si>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</si>
  <si>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</si>
  <si>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</si>
  <si>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</si>
  <si>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</si>
  <si>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</si>
  <si>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</si>
  <si>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</si>
  <si>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</si>
  <si>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</si>
  <si>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</si>
  <si>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</si>
  <si>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</si>
  <si>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</si>
  <si>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</si>
  <si>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</si>
  <si>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</si>
  <si>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</si>
  <si>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</si>
  <si>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</si>
  <si>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</si>
  <si>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</si>
  <si>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</si>
  <si>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</si>
  <si>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</si>
  <si>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</si>
  <si>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</si>
  <si>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</si>
  <si>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</si>
  <si>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</si>
  <si>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</si>
  <si>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</si>
  <si>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</si>
  <si>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</si>
  <si>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</si>
  <si>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</si>
  <si>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</si>
  <si>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</si>
  <si>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</si>
  <si>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</si>
  <si>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</si>
  <si>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</si>
  <si>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</si>
  <si>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</si>
  <si>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</si>
  <si>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</si>
  <si>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</si>
  <si>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</si>
  <si>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</si>
  <si>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</si>
  <si>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</si>
  <si>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</si>
  <si>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</si>
  <si>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</si>
  <si>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</si>
  <si>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</si>
  <si>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</si>
  <si>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</si>
  <si>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</si>
  <si>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</si>
  <si>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</si>
  <si>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</si>
  <si>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</si>
  <si>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</si>
  <si>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</si>
  <si>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</si>
  <si>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</si>
  <si>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</si>
  <si>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</si>
  <si>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</si>
  <si>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</si>
  <si>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</si>
  <si>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</si>
  <si>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</si>
  <si>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</si>
  <si>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</si>
  <si>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</si>
  <si>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</si>
  <si>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</si>
  <si>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</si>
  <si>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</si>
  <si>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</si>
  <si>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</si>
  <si>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</si>
  <si>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</si>
  <si>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</si>
  <si>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</si>
  <si>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</si>
  <si>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</si>
  <si>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</si>
  <si>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</si>
  <si>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</si>
  <si>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</si>
  <si>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</si>
  <si>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</si>
  <si>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</si>
  <si>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</si>
  <si>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</si>
  <si>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</si>
  <si>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</si>
  <si>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</si>
  <si>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</si>
  <si>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</si>
  <si>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</si>
  <si>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</si>
  <si>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</si>
  <si>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</si>
  <si>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</si>
  <si>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</si>
  <si>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</si>
  <si>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</si>
  <si>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</si>
  <si>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</si>
  <si>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</si>
  <si>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</si>
  <si>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</si>
  <si>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</si>
  <si>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</si>
  <si>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</si>
  <si>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</si>
  <si>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</si>
  <si>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</si>
  <si>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</si>
  <si>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</si>
  <si>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</si>
  <si>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</si>
  <si>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</si>
  <si>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</si>
  <si>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</si>
  <si>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</si>
  <si>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</si>
  <si>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</si>
  <si>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</si>
  <si>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</si>
  <si>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</si>
  <si>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</si>
  <si>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</si>
  <si>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</si>
  <si>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</si>
  <si>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</si>
  <si>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</si>
  <si>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</si>
  <si>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</si>
  <si>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</si>
  <si>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</si>
  <si>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</si>
  <si>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</si>
  <si>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</si>
  <si>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</si>
  <si>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</si>
  <si>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</si>
  <si>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</si>
  <si>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</si>
  <si>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</si>
  <si>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</si>
  <si>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</si>
  <si>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</si>
  <si>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</si>
  <si>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</si>
  <si>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</si>
  <si>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</si>
  <si>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</si>
  <si>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</si>
  <si>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</si>
  <si>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</si>
  <si>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</si>
  <si>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</si>
  <si>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</si>
  <si>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</si>
  <si>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</si>
  <si>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</si>
  <si>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</si>
  <si>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</si>
  <si>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</si>
  <si>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</si>
  <si>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</si>
  <si>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</si>
  <si>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</si>
  <si>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</si>
  <si>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</si>
  <si>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</si>
  <si>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</si>
  <si>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</si>
  <si>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</si>
  <si>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</si>
  <si>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</si>
  <si>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</si>
  <si>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</si>
  <si>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</si>
  <si>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</si>
  <si>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</si>
  <si>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</si>
  <si>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</si>
  <si>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</si>
  <si>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</si>
  <si>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</si>
  <si>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</si>
  <si>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</si>
  <si>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</si>
  <si>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</si>
  <si>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</si>
  <si>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</si>
  <si>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</si>
  <si>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</si>
  <si>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</si>
  <si>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</si>
  <si>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</si>
  <si>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</si>
  <si>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</si>
  <si>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</si>
  <si>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</si>
  <si>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</si>
  <si>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</si>
  <si>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</si>
  <si>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</si>
  <si>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</si>
  <si>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</si>
  <si>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</si>
  <si>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</si>
  <si>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</si>
  <si>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</si>
  <si>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</si>
  <si>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</si>
  <si>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</si>
  <si>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</si>
  <si>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</si>
  <si>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</si>
  <si>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</si>
  <si>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</si>
  <si>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</si>
  <si>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</si>
  <si>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</si>
  <si>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</si>
  <si>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</si>
  <si>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</si>
  <si>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</si>
  <si>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</si>
  <si>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</si>
  <si>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</si>
  <si>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</si>
  <si>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</si>
  <si>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</si>
  <si>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</si>
  <si>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</si>
  <si>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</si>
  <si>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</si>
  <si>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</si>
  <si>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</si>
  <si>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</si>
  <si>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</si>
  <si>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</si>
  <si>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</si>
  <si>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</si>
  <si>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</si>
  <si>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</si>
  <si>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</si>
  <si>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</si>
  <si>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</si>
  <si>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</si>
  <si>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</si>
  <si>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</si>
  <si>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</si>
  <si>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</si>
  <si>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</si>
  <si>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</si>
  <si>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</si>
  <si>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</si>
  <si>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</si>
  <si>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</si>
  <si>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</si>
  <si>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</si>
  <si>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</si>
  <si>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</si>
  <si>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</si>
  <si>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</si>
  <si>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</si>
  <si>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</si>
  <si>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</si>
  <si>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</si>
  <si>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</si>
  <si>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</si>
  <si>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</si>
  <si>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</si>
  <si>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</si>
  <si>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</si>
  <si>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</si>
  <si>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</si>
  <si>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</si>
  <si>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</si>
  <si>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</si>
  <si>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</si>
  <si>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</si>
  <si>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</si>
  <si>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</si>
  <si>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</si>
  <si>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</si>
  <si>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</si>
  <si>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</si>
  <si>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</si>
  <si>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</si>
  <si>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</si>
  <si>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</si>
  <si>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</si>
  <si>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</si>
  <si>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</si>
  <si>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</si>
  <si>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</si>
  <si>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</si>
  <si>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</si>
  <si>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</si>
  <si>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</si>
  <si>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</si>
  <si>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</si>
  <si>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</si>
  <si>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</si>
  <si>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</si>
  <si>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</si>
  <si>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</si>
  <si>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</si>
  <si>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</si>
  <si>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</si>
  <si>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</si>
  <si>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</si>
  <si>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</si>
  <si>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</si>
  <si>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</si>
  <si>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</si>
  <si>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</si>
  <si>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</si>
  <si>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</si>
  <si>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</si>
  <si>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</si>
  <si>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</si>
  <si>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</si>
  <si>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</si>
  <si>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</si>
  <si>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</si>
  <si>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</si>
  <si>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</si>
  <si>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</si>
  <si>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</si>
  <si>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</si>
  <si>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</si>
  <si>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</si>
  <si>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</si>
  <si>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</si>
  <si>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</si>
  <si>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</si>
  <si>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</si>
  <si>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</si>
  <si>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</si>
  <si>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</si>
  <si>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</si>
  <si>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</si>
  <si>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</si>
  <si>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</si>
  <si>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</si>
  <si>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</si>
  <si>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</si>
  <si>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</si>
  <si>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</si>
  <si>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</si>
  <si>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</si>
  <si>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</si>
  <si>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</si>
  <si>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</si>
  <si>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</si>
  <si>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</si>
  <si>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</si>
  <si>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</si>
  <si>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</si>
  <si>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</si>
  <si>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</si>
  <si>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</si>
  <si>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</si>
  <si>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</si>
  <si>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</si>
  <si>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</si>
  <si>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</si>
  <si>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</si>
  <si>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</si>
  <si>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</si>
  <si>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</si>
  <si>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</si>
  <si>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</si>
  <si>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</si>
  <si>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</si>
  <si>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</si>
  <si>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</si>
  <si>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</si>
  <si>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</si>
  <si>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</si>
  <si>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</si>
  <si>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</si>
  <si>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</si>
  <si>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</si>
  <si>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</si>
  <si>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</si>
  <si>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</si>
  <si>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</si>
  <si>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</si>
  <si>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</si>
  <si>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</si>
  <si>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</si>
  <si>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</si>
  <si>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</si>
  <si>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</si>
  <si>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</si>
  <si>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</si>
  <si>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</si>
  <si>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</si>
  <si>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</si>
  <si>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</si>
  <si>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</si>
  <si>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</si>
  <si>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</si>
  <si>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</si>
  <si>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</si>
  <si>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</si>
  <si>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</si>
  <si>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</si>
  <si>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</si>
  <si>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</si>
  <si>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</si>
  <si>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</si>
  <si>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</si>
  <si>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</si>
  <si>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</si>
  <si>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</si>
  <si>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</si>
  <si>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</si>
  <si>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</si>
  <si>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</si>
  <si>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</si>
  <si>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</si>
  <si>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</si>
  <si>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</si>
  <si>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</si>
  <si>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</si>
  <si>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</si>
  <si>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</si>
  <si>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</si>
  <si>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</si>
  <si>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</si>
  <si>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</si>
  <si>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</si>
  <si>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</si>
  <si>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</si>
  <si>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</si>
  <si>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</si>
  <si>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</si>
  <si>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</si>
  <si>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</si>
  <si>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</si>
  <si>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</si>
  <si>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</si>
  <si>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</si>
  <si>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</si>
  <si>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</si>
  <si>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</si>
  <si>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</si>
  <si>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</si>
  <si>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</si>
  <si>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</si>
  <si>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</si>
  <si>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</si>
  <si>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</si>
  <si>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</si>
  <si>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</si>
  <si>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</si>
  <si>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</si>
  <si>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</si>
  <si>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</si>
  <si>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</si>
  <si>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</si>
  <si>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</si>
  <si>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</si>
  <si>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</si>
  <si>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</si>
  <si>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</si>
  <si>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</si>
  <si>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</si>
  <si>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</si>
  <si>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</si>
  <si>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</si>
  <si>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</si>
  <si>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</si>
  <si>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</si>
  <si>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</si>
  <si>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</si>
  <si>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</si>
  <si>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</si>
  <si>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</si>
  <si>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</si>
  <si>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</si>
  <si>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</si>
  <si>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</si>
  <si>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</si>
  <si>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</si>
  <si>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</si>
  <si>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</si>
  <si>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</si>
  <si>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</si>
  <si>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</si>
  <si>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</si>
  <si>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</si>
  <si>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</si>
  <si>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</si>
  <si>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</si>
  <si>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</si>
  <si>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</si>
  <si>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</si>
  <si>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</si>
  <si>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</si>
  <si>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</si>
  <si>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</si>
  <si>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</si>
  <si>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</si>
  <si>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</si>
  <si>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</si>
  <si>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</si>
  <si>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</si>
  <si>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</si>
  <si>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</si>
  <si>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</si>
  <si>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</si>
  <si>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</si>
  <si>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</si>
  <si>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</si>
  <si>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</si>
  <si>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</si>
  <si>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</si>
  <si>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</si>
  <si>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</si>
  <si>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</si>
  <si>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</si>
  <si>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</si>
  <si>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</si>
  <si>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</si>
  <si>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</si>
  <si>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</si>
  <si>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</si>
  <si>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</si>
  <si>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</si>
  <si>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</si>
  <si>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</si>
  <si>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</si>
  <si>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</si>
  <si>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</si>
  <si>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</si>
  <si>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</si>
  <si>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</si>
  <si>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</si>
  <si>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</si>
  <si>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</si>
  <si>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</si>
  <si>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</si>
  <si>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</si>
  <si>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</si>
  <si>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</si>
  <si>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</si>
  <si>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</si>
  <si>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</si>
  <si>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</si>
  <si>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</si>
  <si>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</si>
  <si>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</si>
  <si>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</si>
  <si>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</si>
  <si>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</si>
  <si>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</si>
  <si>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</si>
  <si>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</si>
  <si>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</si>
  <si>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</si>
  <si>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</si>
  <si>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</si>
  <si>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</si>
  <si>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</si>
  <si>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</si>
  <si>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</si>
  <si>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</si>
  <si>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</si>
  <si>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</si>
  <si>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</si>
  <si>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</si>
  <si>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</si>
  <si>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</si>
  <si>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</si>
  <si>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</si>
  <si>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</si>
  <si>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</si>
  <si>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</si>
  <si>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</si>
  <si>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</si>
  <si>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</si>
  <si>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</si>
  <si>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</si>
  <si>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</si>
  <si>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</si>
  <si>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</si>
  <si>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</si>
  <si>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</si>
  <si>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</si>
  <si>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</si>
  <si>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</si>
  <si>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</si>
  <si>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</si>
  <si>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</si>
  <si>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</si>
  <si>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</si>
  <si>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</si>
  <si>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</si>
  <si>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</si>
  <si>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</si>
  <si>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</si>
  <si>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</si>
  <si>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</si>
  <si>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</si>
  <si>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</si>
  <si>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</si>
  <si>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</si>
  <si>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</si>
  <si>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</si>
  <si>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</si>
  <si>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</si>
  <si>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</si>
  <si>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</si>
  <si>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</si>
  <si>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</si>
  <si>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</si>
  <si>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</si>
  <si>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</si>
  <si>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</si>
  <si>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</si>
  <si>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</si>
  <si>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</si>
  <si>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</si>
  <si>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</si>
  <si>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</si>
  <si>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</si>
  <si>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</si>
  <si>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</si>
  <si>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</si>
  <si>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</si>
  <si>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</si>
  <si>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</si>
  <si>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</si>
  <si>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</si>
  <si>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</si>
  <si>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</si>
  <si>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</si>
  <si>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</si>
  <si>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</si>
  <si>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</si>
  <si>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</si>
  <si>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</si>
  <si>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</si>
  <si>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</si>
  <si>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</si>
  <si>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</si>
  <si>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</si>
  <si>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</si>
  <si>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</si>
  <si>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</si>
  <si>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</si>
  <si>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</si>
  <si>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</si>
  <si>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</si>
  <si>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</si>
  <si>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</si>
  <si>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</si>
  <si>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</si>
  <si>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</si>
  <si>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</si>
  <si>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</si>
  <si>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</si>
  <si>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</si>
  <si>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</si>
  <si>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</si>
  <si>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</si>
  <si>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</si>
  <si>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</si>
  <si>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</si>
  <si>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</si>
  <si>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</si>
  <si>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</si>
  <si>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</si>
  <si>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</si>
  <si>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</si>
  <si>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</si>
  <si>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</si>
  <si>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</si>
  <si>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</si>
  <si>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</si>
  <si>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</si>
  <si>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</si>
  <si>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</si>
  <si>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</si>
  <si>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</si>
  <si>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</si>
  <si>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</si>
  <si>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</si>
  <si>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</si>
  <si>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</si>
  <si>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</si>
  <si>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</si>
  <si>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</si>
  <si>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</si>
  <si>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</si>
  <si>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</si>
  <si>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</si>
  <si>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</si>
  <si>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</si>
  <si>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</si>
  <si>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</si>
  <si>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</si>
  <si>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</si>
  <si>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</si>
  <si>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</si>
  <si>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</si>
  <si>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</si>
  <si>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</si>
  <si>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</si>
  <si>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</si>
  <si>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</si>
  <si>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</si>
  <si>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</si>
  <si>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</si>
  <si>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</si>
  <si>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</si>
  <si>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</si>
  <si>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</si>
  <si>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</si>
  <si>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</si>
  <si>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</si>
  <si>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</si>
  <si>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</si>
  <si>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</si>
  <si>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</si>
  <si>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</si>
  <si>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</si>
  <si>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</si>
  <si>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</si>
  <si>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</si>
  <si>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</si>
  <si>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</si>
  <si>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</si>
  <si>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</si>
  <si>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</si>
  <si>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</si>
  <si>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</si>
  <si>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</si>
  <si>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</si>
  <si>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</si>
  <si>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</si>
  <si>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</si>
  <si>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</si>
  <si>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</si>
  <si>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</si>
  <si>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</si>
  <si>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</si>
  <si>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</si>
  <si>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</si>
  <si>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</si>
  <si>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</si>
  <si>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</si>
  <si>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</si>
  <si>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</si>
  <si>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</si>
  <si>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</si>
  <si>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</si>
  <si>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</si>
  <si>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</si>
  <si>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</si>
  <si>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</si>
  <si>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</si>
  <si>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</si>
  <si>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</si>
  <si>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</si>
  <si>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</si>
  <si>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</si>
  <si>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</si>
  <si>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</si>
  <si>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</si>
  <si>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</si>
  <si>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</si>
  <si>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</si>
  <si>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</si>
  <si>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</si>
  <si>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</si>
  <si>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</si>
  <si>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</si>
  <si>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</si>
  <si>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</si>
  <si>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</si>
  <si>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</si>
  <si>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</si>
  <si>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</si>
  <si>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</si>
  <si>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</si>
  <si>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</si>
  <si>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</si>
  <si>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</si>
  <si>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</si>
  <si>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</si>
  <si>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</si>
  <si>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</si>
  <si>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</si>
  <si>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</si>
  <si>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</si>
  <si>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</si>
  <si>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</si>
  <si>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</si>
  <si>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</si>
  <si>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</si>
  <si>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</si>
  <si>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</si>
  <si>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</si>
  <si>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</si>
  <si>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</si>
  <si>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</si>
  <si>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</si>
  <si>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</si>
  <si>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</si>
  <si>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</si>
  <si>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</si>
  <si>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</si>
  <si>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</si>
  <si>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</si>
  <si>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</si>
  <si>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</si>
  <si>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</si>
  <si>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</si>
  <si>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</si>
  <si>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</si>
  <si>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</si>
  <si>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</si>
  <si>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</si>
  <si>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</si>
  <si>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</si>
  <si>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</si>
  <si>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</si>
  <si>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</si>
  <si>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</si>
  <si>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</si>
  <si>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</si>
  <si>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</si>
  <si>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</si>
  <si>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</si>
  <si>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</si>
  <si>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</si>
  <si>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</si>
  <si>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</si>
  <si>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</si>
  <si>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</si>
  <si>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</si>
  <si>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</si>
  <si>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</si>
  <si>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</si>
  <si>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</si>
  <si>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</si>
  <si>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</si>
  <si>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</si>
  <si>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</si>
  <si>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</si>
  <si>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</si>
  <si>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</si>
  <si>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</si>
  <si>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</si>
  <si>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</si>
  <si>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</si>
  <si>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</si>
  <si>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</si>
  <si>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</si>
  <si>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</si>
  <si>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</si>
  <si>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</si>
  <si>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</si>
  <si>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</si>
  <si>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</si>
  <si>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</si>
  <si>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</si>
  <si>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</si>
  <si>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</si>
  <si>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</si>
  <si>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</si>
  <si>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</si>
  <si>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</si>
  <si>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</si>
  <si>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</si>
  <si>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</si>
  <si>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</si>
  <si>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</si>
  <si>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</si>
  <si>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</si>
  <si>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</si>
  <si>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</si>
  <si>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</si>
  <si>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</si>
  <si>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</si>
  <si>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</si>
  <si>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</si>
  <si>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</si>
  <si>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</si>
  <si>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</si>
  <si>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</si>
  <si>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</si>
  <si>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</si>
  <si>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</si>
  <si>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</si>
  <si>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</si>
  <si>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</si>
  <si>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</si>
  <si>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</si>
  <si>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</si>
  <si>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</si>
  <si>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</si>
  <si>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</si>
  <si>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</si>
  <si>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</si>
  <si>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</si>
  <si>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</si>
  <si>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</si>
  <si>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</si>
  <si>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</si>
  <si>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</si>
  <si>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</si>
  <si>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</si>
  <si>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</si>
  <si>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</si>
  <si>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</si>
  <si>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</si>
  <si>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</si>
  <si>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</si>
  <si>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</si>
  <si>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</si>
  <si>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</si>
  <si>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</si>
  <si>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</si>
  <si>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</si>
  <si>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</si>
  <si>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</si>
  <si>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</si>
  <si>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</si>
  <si>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</si>
  <si>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</si>
  <si>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</si>
  <si>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</si>
  <si>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</si>
  <si>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</si>
  <si>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</si>
  <si>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</si>
  <si>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</si>
  <si>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</si>
  <si>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</si>
  <si>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</si>
  <si>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</si>
  <si>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</si>
  <si>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</si>
  <si>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</si>
  <si>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</si>
  <si>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</si>
  <si>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</si>
  <si>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</si>
  <si>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</si>
  <si>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</si>
  <si>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</si>
  <si>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</si>
  <si>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</si>
  <si>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</si>
  <si>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</si>
  <si>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</si>
  <si>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</si>
  <si>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</si>
  <si>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</si>
  <si>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</si>
  <si>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</si>
  <si>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</si>
  <si>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</si>
  <si>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</si>
  <si>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</si>
  <si>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</si>
  <si>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</si>
  <si>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</si>
  <si>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</si>
  <si>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</si>
  <si>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</si>
  <si>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</si>
  <si>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</si>
  <si>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</si>
  <si>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</si>
  <si>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</si>
  <si>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</si>
  <si>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</si>
  <si>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</si>
  <si>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</si>
  <si>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</si>
  <si>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</si>
  <si>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</si>
  <si>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</si>
  <si>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</si>
  <si>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</si>
  <si>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</si>
  <si>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</si>
  <si>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</si>
  <si>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</si>
  <si>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</si>
  <si>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</si>
  <si>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</si>
  <si>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</si>
  <si>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</si>
  <si>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</si>
  <si>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</si>
  <si>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</si>
  <si>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</si>
  <si>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</si>
  <si>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</si>
  <si>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</si>
  <si>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</si>
  <si>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</si>
  <si>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</si>
  <si>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</si>
  <si>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</si>
  <si>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</si>
  <si>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</si>
  <si>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</si>
  <si>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</si>
  <si>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</si>
  <si>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</si>
  <si>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</si>
  <si>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</si>
  <si>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</si>
  <si>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</si>
  <si>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</si>
  <si>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</si>
  <si>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</si>
  <si>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</si>
  <si>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</si>
  <si>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</si>
  <si>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</si>
  <si>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</si>
  <si>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</si>
  <si>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</si>
  <si>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</si>
  <si>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</si>
  <si>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</si>
  <si>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</si>
  <si>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</si>
  <si>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</si>
  <si>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</si>
  <si>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</si>
  <si>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</si>
  <si>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</si>
  <si>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</si>
  <si>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</si>
  <si>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</si>
  <si>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</si>
  <si>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</si>
  <si>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</si>
  <si>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</si>
  <si>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</si>
  <si>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</si>
  <si>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</si>
  <si>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</si>
  <si>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</si>
  <si>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</si>
  <si>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</si>
  <si>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</si>
  <si>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</si>
  <si>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</si>
  <si>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</si>
  <si>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</si>
  <si>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</si>
  <si>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</si>
  <si>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</si>
  <si>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</si>
  <si>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</si>
  <si>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</si>
  <si>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</si>
  <si>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</si>
  <si>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</si>
  <si>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</si>
  <si>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</si>
  <si>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</si>
  <si>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</si>
  <si>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</si>
  <si>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</si>
  <si>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</si>
  <si>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</si>
  <si>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</si>
  <si>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</si>
  <si>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</si>
  <si>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</si>
  <si>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</si>
  <si>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</si>
  <si>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</si>
  <si>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</si>
  <si>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</si>
  <si>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</si>
  <si>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</si>
  <si>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</si>
  <si>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</si>
  <si>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</si>
  <si>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</si>
  <si>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</si>
  <si>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</si>
  <si>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</si>
  <si>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</si>
  <si>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</si>
  <si>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</si>
  <si>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</si>
  <si>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</si>
  <si>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</si>
  <si>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</si>
  <si>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</si>
  <si>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</si>
  <si>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</si>
  <si>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</si>
  <si>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</si>
  <si>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</si>
  <si>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</si>
  <si>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</si>
  <si>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</si>
  <si>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</si>
  <si>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</si>
  <si>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</si>
  <si>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</si>
  <si>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</si>
  <si>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</si>
  <si>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</si>
  <si>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</si>
  <si>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</si>
  <si>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</si>
  <si>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</si>
  <si>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</si>
  <si>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</si>
  <si>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</si>
  <si>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</si>
  <si>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</si>
  <si>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</si>
  <si>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</si>
  <si>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</si>
  <si>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</si>
  <si>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</si>
  <si>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</si>
  <si>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</si>
  <si>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</si>
  <si>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</si>
  <si>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</si>
  <si>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</si>
  <si>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</si>
  <si>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</si>
  <si>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</si>
  <si>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</si>
  <si>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</si>
  <si>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</si>
  <si>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</si>
  <si>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</si>
  <si>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</si>
  <si>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</si>
  <si>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</si>
  <si>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</si>
  <si>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</si>
  <si>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</si>
  <si>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</si>
  <si>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</si>
  <si>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</si>
  <si>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</si>
  <si>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</si>
  <si>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</si>
  <si>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</si>
  <si>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</si>
  <si>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</si>
  <si>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</si>
  <si>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</si>
  <si>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</si>
  <si>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</si>
  <si>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</si>
  <si>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</si>
  <si>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</si>
  <si>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</si>
  <si>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</si>
  <si>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</si>
  <si>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</si>
  <si>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</si>
  <si>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</si>
  <si>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</si>
  <si>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</si>
  <si>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</si>
  <si>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</si>
  <si>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</si>
  <si>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</si>
  <si>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</si>
  <si>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</si>
  <si>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</si>
  <si>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</si>
  <si>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</si>
  <si>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</si>
  <si>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</si>
  <si>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</si>
  <si>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</si>
  <si>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</si>
  <si>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</si>
  <si>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</si>
  <si>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</si>
  <si>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</si>
  <si>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</si>
  <si>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</si>
  <si>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</si>
  <si>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</si>
  <si>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</si>
  <si>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</si>
  <si>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</si>
  <si>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</si>
  <si>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</si>
  <si>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</si>
  <si>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</si>
  <si>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</si>
  <si>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</si>
  <si>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</si>
  <si>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</si>
  <si>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</si>
  <si>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</si>
  <si>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</si>
  <si>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</si>
  <si>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</si>
  <si>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</si>
  <si>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</si>
  <si>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</si>
  <si>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</si>
  <si>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</si>
  <si>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</si>
  <si>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</si>
  <si>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</si>
  <si>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</si>
  <si>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</si>
  <si>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</si>
  <si>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</si>
  <si>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</si>
  <si>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</si>
  <si>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</si>
  <si>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</si>
  <si>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</si>
  <si>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</si>
  <si>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</si>
  <si>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</si>
  <si>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</si>
  <si>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</si>
  <si>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</si>
  <si>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</si>
  <si>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</si>
  <si>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</si>
  <si>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</si>
  <si>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</si>
  <si>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</si>
  <si>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</si>
  <si>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</si>
  <si>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</si>
  <si>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</si>
  <si>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</si>
  <si>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</si>
  <si>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</si>
  <si>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</si>
  <si>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</si>
  <si>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</si>
  <si>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</si>
  <si>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</si>
  <si>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</si>
  <si>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</si>
  <si>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</si>
  <si>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</si>
  <si>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</si>
  <si>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</si>
  <si>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</si>
  <si>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</si>
  <si>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</si>
  <si>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</si>
  <si>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</si>
  <si>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</si>
  <si>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</si>
  <si>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</si>
  <si>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</si>
  <si>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</si>
  <si>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</si>
  <si>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</si>
  <si>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</si>
  <si>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</si>
  <si>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</si>
  <si>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</si>
  <si>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</si>
  <si>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</si>
  <si>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</si>
  <si>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</si>
  <si>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</si>
  <si>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</si>
  <si>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</si>
  <si>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</si>
  <si>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</si>
  <si>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</si>
  <si>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</si>
  <si>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</si>
  <si>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</si>
  <si>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</si>
  <si>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</si>
  <si>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</si>
  <si>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</si>
  <si>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</si>
  <si>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</si>
  <si>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</si>
  <si>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</si>
  <si>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</si>
  <si>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</si>
  <si>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</si>
  <si>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</si>
  <si>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</si>
  <si>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</si>
  <si>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</si>
  <si>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</si>
  <si>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</si>
  <si>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</si>
  <si>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</si>
  <si>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</si>
  <si>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</si>
  <si>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</si>
  <si>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</si>
  <si>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</si>
  <si>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</si>
  <si>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</si>
  <si>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</si>
  <si>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</si>
  <si>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</si>
  <si>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</si>
  <si>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</si>
  <si>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</si>
  <si>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</si>
  <si>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</si>
  <si>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</si>
  <si>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</si>
  <si>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</si>
  <si>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</si>
  <si>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</si>
  <si>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</si>
  <si>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</si>
  <si>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</si>
  <si>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</si>
  <si>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</si>
  <si>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</si>
  <si>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</si>
  <si>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</si>
  <si>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</si>
  <si>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</si>
  <si>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</si>
  <si>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</si>
  <si>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</si>
  <si>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</si>
  <si>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</si>
  <si>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</si>
  <si>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</si>
  <si>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</si>
  <si>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</si>
  <si>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</si>
  <si>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</si>
  <si>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</si>
  <si>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</si>
  <si>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</si>
  <si>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</si>
  <si>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</si>
  <si>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</si>
  <si>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</si>
  <si>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</si>
  <si>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</si>
  <si>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</si>
  <si>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</si>
  <si>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</si>
  <si>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</si>
  <si>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</si>
  <si>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</si>
  <si>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</si>
  <si>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</si>
  <si>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</si>
  <si>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</si>
  <si>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</si>
  <si>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</si>
  <si>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</si>
  <si>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</si>
  <si>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</si>
  <si>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</si>
  <si>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</si>
  <si>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</si>
  <si>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</si>
  <si>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</si>
  <si>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</si>
  <si>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</si>
  <si>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</si>
  <si>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</si>
  <si>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</si>
  <si>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</si>
  <si>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</si>
  <si>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</si>
  <si>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</si>
  <si>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</si>
  <si>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</si>
  <si>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</si>
  <si>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</si>
  <si>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</si>
  <si>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</si>
  <si>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</si>
  <si>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</si>
  <si>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</si>
  <si>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</si>
  <si>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</si>
  <si>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</si>
  <si>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</si>
  <si>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</si>
  <si>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</si>
  <si>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</si>
  <si>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</si>
  <si>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</si>
  <si>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</si>
  <si>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</si>
  <si>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</si>
  <si>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</si>
  <si>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</si>
  <si>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</si>
  <si>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</si>
  <si>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</si>
  <si>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</si>
  <si>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</si>
  <si>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</si>
  <si>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</si>
  <si>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</si>
  <si>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</si>
  <si>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</si>
  <si>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</si>
  <si>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</si>
  <si>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</si>
  <si>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</si>
  <si>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</si>
  <si>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</si>
  <si>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</si>
  <si>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</si>
  <si>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</si>
  <si>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</si>
  <si>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</si>
  <si>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</si>
  <si>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</si>
  <si>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</si>
  <si>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</si>
  <si>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</si>
  <si>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</si>
  <si>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</si>
  <si>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</si>
  <si>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</si>
  <si>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</si>
  <si>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</si>
  <si>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</si>
  <si>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</si>
  <si>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</si>
  <si>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</si>
  <si>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</si>
  <si>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</si>
  <si>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</si>
  <si>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</si>
  <si>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</si>
  <si>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</si>
  <si>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</si>
  <si>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</si>
  <si>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</si>
  <si>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</si>
  <si>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</si>
  <si>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</si>
  <si>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</si>
  <si>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</si>
  <si>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</si>
  <si>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</si>
  <si>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</si>
  <si>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</si>
  <si>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</si>
  <si>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</si>
  <si>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</si>
  <si>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</si>
  <si>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</si>
  <si>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</si>
  <si>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</si>
  <si>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</si>
  <si>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</si>
  <si>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</si>
  <si>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</si>
  <si>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</si>
  <si>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</si>
  <si>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</si>
  <si>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</si>
  <si>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</si>
  <si>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</si>
  <si>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</si>
  <si>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</si>
  <si>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</si>
  <si>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</si>
  <si>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</si>
  <si>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</si>
  <si>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</si>
  <si>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</si>
  <si>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</si>
  <si>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</si>
  <si>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</si>
  <si>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</si>
  <si>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</si>
  <si>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</si>
  <si>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</si>
  <si>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</si>
  <si>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</si>
  <si>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</si>
  <si>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</si>
  <si>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</si>
  <si>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</si>
  <si>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</si>
  <si>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</si>
  <si>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</si>
  <si>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</si>
  <si>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</si>
  <si>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</si>
  <si>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</si>
  <si>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</si>
  <si>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</si>
  <si>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</si>
  <si>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</si>
  <si>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</si>
  <si>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</si>
  <si>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</si>
  <si>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</si>
  <si>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</si>
  <si>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</si>
  <si>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</si>
  <si>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</si>
  <si>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</si>
  <si>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</si>
  <si>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</si>
  <si>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</si>
  <si>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</si>
  <si>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</si>
  <si>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</si>
  <si>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</si>
  <si>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</si>
  <si>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</si>
  <si>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</si>
  <si>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</si>
  <si>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</si>
  <si>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</si>
  <si>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</si>
  <si>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</si>
  <si>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</si>
  <si>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</si>
  <si>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</si>
  <si>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</si>
  <si>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</si>
  <si>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</si>
  <si>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</si>
  <si>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</si>
  <si>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</si>
  <si>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</si>
  <si>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</si>
  <si>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</si>
  <si>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</si>
  <si>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</si>
  <si>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</si>
  <si>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</si>
  <si>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</si>
  <si>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</si>
  <si>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</si>
  <si>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</si>
  <si>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</si>
  <si>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</si>
  <si>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</si>
  <si>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</si>
  <si>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</si>
  <si>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</si>
  <si>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</si>
  <si>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</si>
  <si>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</si>
  <si>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</si>
  <si>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</si>
  <si>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</si>
  <si>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</si>
  <si>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</si>
  <si>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</si>
  <si>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</si>
  <si>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</si>
  <si>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</si>
  <si>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</si>
  <si>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</si>
  <si>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</si>
  <si>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</si>
  <si>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</si>
  <si>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</si>
  <si>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</si>
  <si>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</si>
  <si>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</si>
  <si>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</si>
  <si>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</si>
  <si>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</si>
  <si>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</si>
  <si>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</si>
  <si>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</si>
  <si>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</si>
  <si>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</si>
  <si>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</si>
  <si>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</si>
  <si>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</si>
  <si>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</si>
  <si>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</si>
  <si>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</si>
  <si>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</si>
  <si>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</si>
  <si>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</si>
  <si>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</si>
  <si>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</si>
  <si>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</si>
  <si>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</si>
  <si>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</si>
  <si>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</si>
  <si>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</si>
  <si>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</si>
  <si>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</si>
  <si>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</si>
  <si>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</si>
  <si>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</si>
  <si>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</si>
  <si>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</si>
  <si>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</si>
  <si>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</si>
  <si>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</si>
  <si>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</si>
  <si>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</si>
  <si>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</si>
  <si>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</si>
  <si>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</si>
  <si>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</si>
  <si>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</si>
  <si>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</si>
  <si>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</si>
  <si>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</si>
  <si>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</si>
  <si>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</si>
  <si>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</si>
  <si>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</si>
  <si>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</si>
  <si>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</si>
  <si>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</si>
  <si>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</si>
  <si>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</si>
  <si>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</si>
  <si>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</si>
  <si>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</si>
  <si>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</si>
  <si>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</si>
  <si>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</si>
  <si>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</si>
  <si>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</si>
  <si>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</si>
  <si>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</si>
  <si>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</si>
  <si>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</si>
  <si>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</si>
  <si>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</si>
  <si>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</si>
  <si>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</si>
  <si>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</si>
  <si>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</si>
  <si>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</si>
  <si>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</si>
  <si>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</si>
  <si>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</si>
  <si>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</si>
  <si>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</si>
  <si>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</si>
  <si>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</si>
  <si>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</si>
  <si>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</si>
  <si>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</si>
  <si>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</si>
  <si>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</si>
  <si>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</si>
  <si>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</si>
  <si>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</si>
  <si>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</si>
  <si>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</si>
  <si>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</si>
  <si>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</si>
  <si>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</si>
  <si>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</si>
  <si>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</si>
  <si>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</si>
  <si>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</si>
  <si>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</si>
  <si>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</si>
  <si>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</si>
  <si>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</si>
  <si>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</si>
  <si>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</si>
  <si>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</si>
  <si>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</si>
  <si>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</si>
  <si>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</si>
  <si>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</si>
  <si>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</si>
  <si>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</si>
  <si>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</si>
  <si>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</si>
  <si>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</si>
  <si>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</si>
  <si>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</si>
  <si>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</si>
  <si>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</si>
  <si>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</si>
  <si>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</si>
  <si>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</si>
  <si>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</si>
  <si>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</si>
  <si>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</si>
  <si>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</si>
  <si>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</si>
  <si>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</si>
  <si>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</si>
  <si>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</si>
  <si>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</si>
  <si>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</si>
  <si>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</si>
  <si>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</si>
  <si>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</si>
  <si>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</si>
  <si>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</si>
  <si>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</si>
  <si>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</si>
  <si>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</si>
  <si>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</si>
  <si>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</si>
  <si>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</si>
  <si>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</si>
  <si>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</si>
  <si>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</si>
  <si>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</si>
  <si>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</si>
  <si>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</si>
  <si>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</si>
  <si>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</si>
  <si>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</si>
  <si>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</si>
  <si>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</si>
  <si>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</si>
  <si>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</si>
  <si>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</si>
  <si>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</si>
  <si>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</si>
  <si>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</si>
  <si>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</si>
  <si>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</si>
  <si>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</si>
  <si>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</si>
  <si>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</si>
  <si>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</si>
  <si>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</si>
  <si>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</si>
  <si>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</si>
  <si>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</si>
  <si>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</si>
  <si>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</si>
  <si>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</si>
  <si>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</si>
  <si>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</si>
  <si>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</si>
  <si>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</si>
  <si>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</si>
  <si>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</si>
  <si>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</si>
  <si>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</si>
  <si>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</si>
  <si>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</si>
  <si>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</si>
  <si>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</si>
  <si>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</si>
  <si>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</si>
  <si>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</si>
  <si>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</si>
  <si>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</si>
  <si>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</si>
  <si>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</si>
  <si>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</si>
  <si>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</si>
  <si>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</si>
  <si>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</si>
  <si>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</si>
  <si>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</si>
  <si>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</si>
  <si>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</si>
  <si>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</si>
  <si>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</si>
  <si>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</si>
  <si>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</si>
  <si>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</si>
  <si>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</si>
  <si>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</si>
  <si>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</si>
  <si>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</si>
  <si>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</si>
  <si>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</si>
  <si>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</si>
  <si>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</si>
  <si>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</si>
  <si>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</si>
  <si>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</si>
  <si>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</si>
  <si>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</si>
  <si>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</si>
  <si>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</si>
  <si>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</si>
  <si>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</si>
  <si>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</si>
  <si>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</si>
  <si>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</si>
  <si>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</si>
  <si>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</si>
  <si>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</si>
  <si>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</si>
  <si>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</si>
  <si>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</si>
  <si>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</si>
  <si>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</si>
  <si>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</si>
  <si>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</si>
  <si>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</si>
  <si>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</si>
  <si>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</si>
  <si>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</si>
  <si>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</si>
  <si>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</si>
  <si>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</si>
  <si>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</si>
  <si>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</si>
  <si>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</si>
  <si>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</si>
  <si>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</si>
  <si>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</si>
  <si>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</si>
  <si>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</si>
  <si>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</si>
  <si>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</si>
  <si>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</si>
  <si>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</si>
  <si>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</si>
  <si>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</si>
  <si>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</si>
  <si>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</si>
  <si>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</si>
  <si>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</si>
  <si>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</si>
  <si>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</si>
  <si>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</si>
  <si>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</si>
  <si>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</si>
  <si>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</si>
  <si>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</si>
  <si>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</si>
  <si>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</si>
  <si>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</si>
  <si>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</si>
  <si>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</si>
  <si>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</si>
  <si>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</si>
  <si>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</si>
  <si>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</si>
  <si>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</si>
  <si>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</si>
  <si>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</si>
  <si>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</si>
  <si>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</si>
  <si>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</si>
  <si>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</si>
  <si>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</si>
  <si>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</si>
  <si>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</si>
  <si>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</si>
  <si>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</si>
  <si>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</si>
  <si>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</si>
  <si>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</si>
  <si>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</si>
  <si>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</si>
  <si>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</si>
  <si>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</si>
  <si>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</si>
  <si>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</si>
  <si>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</si>
  <si>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</si>
  <si>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</si>
  <si>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</si>
  <si>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</si>
  <si>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</si>
  <si>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</si>
  <si>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</si>
  <si>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</si>
  <si>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</si>
  <si>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</si>
  <si>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</si>
  <si>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</si>
  <si>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</si>
  <si>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</si>
  <si>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</si>
  <si>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</si>
  <si>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</si>
  <si>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</si>
  <si>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</si>
  <si>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</si>
  <si>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</si>
  <si>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</si>
  <si>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</si>
  <si>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</si>
  <si>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</si>
  <si>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</si>
  <si>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</si>
  <si>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</si>
  <si>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</si>
  <si>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</si>
  <si>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</si>
  <si>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</si>
  <si>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</si>
  <si>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</si>
  <si>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</si>
  <si>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</si>
  <si>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</si>
  <si>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</si>
  <si>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</si>
  <si>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</si>
  <si>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</si>
  <si>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</si>
  <si>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</si>
  <si>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</si>
  <si>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</si>
  <si>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</si>
  <si>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</si>
  <si>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</si>
  <si>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</si>
  <si>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</si>
  <si>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</si>
  <si>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</si>
  <si>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</si>
  <si>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</si>
  <si>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</si>
  <si>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</si>
  <si>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</si>
  <si>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</si>
  <si>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</si>
  <si>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</si>
  <si>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</si>
  <si>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</si>
  <si>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</si>
  <si>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</si>
  <si>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</si>
  <si>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</si>
  <si>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</si>
  <si>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</si>
  <si>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</si>
  <si>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</si>
  <si>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</si>
  <si>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</si>
  <si>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</si>
  <si>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</si>
  <si>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</si>
  <si>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</si>
  <si>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</si>
  <si>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</si>
  <si>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</si>
  <si>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</si>
  <si>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</si>
  <si>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</si>
  <si>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</si>
  <si>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</si>
  <si>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</si>
  <si>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</si>
  <si>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</si>
  <si>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</si>
  <si>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</si>
  <si>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</si>
  <si>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</si>
  <si>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</si>
  <si>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</si>
  <si>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</si>
  <si>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</si>
  <si>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</si>
  <si>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</si>
  <si>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</si>
  <si>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</si>
  <si>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</si>
  <si>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</si>
  <si>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</si>
  <si>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</si>
  <si>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</si>
  <si>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</si>
  <si>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</si>
  <si>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</si>
  <si>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</si>
  <si>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</si>
  <si>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</si>
  <si>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</si>
  <si>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</si>
  <si>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</si>
  <si>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</si>
  <si>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</si>
  <si>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</si>
  <si>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</si>
  <si>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</si>
  <si>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</si>
  <si>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</si>
  <si>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</si>
  <si>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</si>
  <si>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</si>
  <si>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</si>
  <si>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</si>
  <si>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</si>
  <si>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</si>
  <si>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</si>
  <si>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</si>
  <si>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</si>
  <si>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</si>
  <si>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</si>
  <si>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</si>
  <si>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</si>
  <si>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</si>
  <si>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</si>
  <si>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</si>
  <si>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</si>
  <si>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</si>
  <si>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</si>
  <si>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</si>
  <si>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</si>
  <si>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</si>
  <si>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</si>
  <si>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</si>
  <si>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</si>
  <si>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</si>
  <si>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</si>
  <si>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</si>
  <si>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</si>
  <si>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</si>
  <si>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</si>
  <si>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</si>
  <si>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</si>
  <si>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</si>
  <si>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</si>
  <si>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</si>
  <si>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</si>
  <si>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</si>
  <si>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</si>
  <si>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</si>
  <si>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</si>
  <si>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</si>
  <si>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</si>
  <si>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</si>
  <si>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</si>
  <si>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</si>
  <si>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</si>
  <si>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</si>
  <si>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</si>
  <si>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</si>
  <si>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</si>
  <si>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</si>
  <si>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</si>
  <si>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</si>
  <si>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</si>
  <si>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</si>
  <si>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</si>
  <si>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</si>
  <si>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</si>
  <si>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</si>
  <si>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</si>
  <si>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</si>
  <si>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</si>
  <si>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</si>
  <si>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</si>
  <si>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</si>
  <si>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</si>
  <si>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</si>
  <si>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</si>
  <si>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</si>
  <si>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</si>
  <si>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</si>
  <si>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</si>
  <si>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</si>
  <si>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</si>
  <si>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</si>
  <si>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</si>
  <si>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</si>
  <si>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</si>
  <si>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</si>
  <si>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</si>
  <si>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</si>
  <si>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</si>
  <si>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</si>
  <si>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</si>
  <si>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</si>
  <si>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</si>
  <si>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</si>
  <si>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</si>
  <si>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</si>
  <si>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</si>
  <si>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</si>
  <si>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</si>
  <si>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</si>
  <si>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</si>
  <si>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</si>
  <si>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</si>
  <si>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</si>
  <si>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</si>
  <si>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</si>
  <si>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</si>
  <si>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</si>
  <si>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</si>
  <si>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</si>
  <si>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</si>
  <si>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</si>
  <si>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</si>
  <si>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</si>
  <si>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</si>
  <si>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</si>
  <si>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</si>
  <si>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</si>
  <si>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</si>
  <si>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</si>
  <si>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</si>
  <si>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</si>
  <si>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</si>
  <si>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</si>
  <si>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</si>
  <si>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</si>
  <si>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</si>
  <si>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</si>
  <si>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</si>
  <si>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</si>
  <si>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</si>
  <si>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</si>
  <si>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</si>
  <si>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</si>
  <si>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</si>
  <si>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</si>
  <si>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</si>
  <si>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</si>
  <si>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</si>
  <si>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</si>
  <si>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</si>
  <si>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</si>
  <si>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</si>
  <si>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</si>
  <si>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</si>
  <si>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</si>
  <si>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</si>
  <si>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</si>
  <si>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</si>
  <si>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</si>
  <si>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</si>
  <si>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</si>
  <si>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</si>
  <si>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</si>
  <si>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</si>
  <si>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</si>
  <si>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</si>
  <si>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</si>
  <si>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</si>
  <si>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</si>
  <si>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</si>
  <si>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</si>
  <si>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</si>
  <si>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</si>
  <si>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</si>
  <si>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</si>
  <si>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</si>
  <si>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</si>
  <si>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</si>
  <si>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</si>
  <si>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</si>
  <si>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</si>
  <si>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</si>
  <si>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</si>
  <si>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</si>
  <si>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</si>
  <si>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</si>
  <si>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</si>
  <si>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</si>
  <si>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</si>
  <si>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</si>
  <si>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</si>
  <si>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</si>
  <si>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</si>
  <si>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</si>
  <si>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</si>
  <si>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</si>
  <si>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</si>
  <si>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</si>
  <si>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</si>
  <si>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</si>
  <si>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</si>
  <si>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</si>
  <si>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</si>
  <si>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</si>
  <si>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</si>
  <si>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</si>
  <si>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</si>
  <si>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</si>
  <si>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</si>
  <si>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</si>
  <si>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</si>
  <si>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</si>
  <si>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</si>
  <si>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</si>
  <si>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</si>
  <si>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</si>
  <si>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</si>
  <si>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</si>
  <si>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</si>
  <si>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</si>
  <si>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</si>
  <si>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</si>
  <si>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</si>
  <si>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</si>
  <si>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</si>
  <si>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</si>
  <si>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</si>
  <si>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</si>
  <si>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</si>
  <si>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</si>
  <si>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</si>
  <si>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</si>
  <si>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</si>
  <si>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</si>
  <si>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</si>
  <si>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</si>
  <si>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</si>
  <si>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</si>
  <si>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</si>
  <si>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</si>
  <si>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</si>
  <si>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</si>
  <si>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</si>
  <si>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</si>
  <si>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</si>
  <si>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</si>
  <si>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</si>
  <si>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</si>
  <si>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</si>
  <si>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</si>
  <si>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</si>
  <si>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</si>
  <si>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</si>
  <si>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</si>
  <si>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</si>
  <si>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</si>
  <si>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</si>
  <si>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</si>
  <si>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</si>
  <si>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</si>
  <si>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</si>
  <si>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</si>
  <si>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</si>
  <si>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</si>
  <si>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</si>
  <si>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</si>
  <si>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</si>
  <si>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</si>
  <si>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</si>
  <si>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</si>
  <si>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</si>
  <si>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</si>
  <si>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</si>
  <si>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</si>
  <si>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</si>
  <si>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</si>
  <si>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</si>
  <si>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</si>
  <si>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</si>
  <si>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</si>
  <si>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</si>
  <si>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</si>
  <si>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</si>
  <si>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</si>
  <si>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</si>
  <si>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</si>
  <si>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</si>
  <si>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</si>
  <si>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</si>
  <si>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</si>
  <si>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</si>
  <si>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</si>
  <si>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</si>
  <si>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</si>
  <si>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</si>
  <si>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</si>
  <si>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</si>
  <si>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</si>
  <si>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</si>
  <si>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</si>
  <si>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</si>
  <si>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</si>
  <si>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</si>
  <si>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</si>
  <si>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</si>
  <si>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</si>
  <si>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</si>
  <si>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</si>
  <si>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</si>
  <si>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</si>
  <si>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</si>
  <si>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</si>
  <si>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</si>
  <si>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</si>
  <si>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</si>
  <si>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</si>
  <si>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</si>
  <si>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</si>
  <si>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</si>
  <si>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</si>
  <si>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</si>
  <si>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</si>
  <si>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</si>
  <si>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</si>
  <si>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</si>
  <si>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</si>
  <si>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</si>
  <si>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</si>
  <si>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</si>
  <si>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</si>
  <si>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</si>
  <si>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</si>
  <si>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</si>
  <si>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</si>
  <si>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</si>
  <si>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</si>
  <si>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</si>
  <si>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</si>
  <si>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</si>
  <si>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</si>
  <si>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</si>
  <si>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</si>
  <si>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</si>
  <si>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</si>
  <si>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</si>
  <si>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</si>
  <si>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</si>
  <si>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</si>
  <si>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</si>
  <si>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</si>
  <si>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</si>
  <si>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</si>
  <si>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</si>
  <si>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</si>
  <si>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</si>
  <si>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</si>
  <si>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</si>
  <si>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</si>
  <si>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</si>
  <si>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</si>
  <si>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</si>
  <si>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</si>
  <si>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</si>
  <si>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</si>
  <si>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</si>
  <si>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</si>
  <si>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</si>
  <si>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</si>
  <si>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</si>
  <si>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</si>
  <si>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</si>
  <si>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</si>
  <si>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</si>
  <si>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</si>
  <si>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</si>
  <si>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</si>
  <si>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</si>
  <si>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</si>
  <si>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</si>
  <si>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</si>
  <si>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</si>
  <si>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</si>
  <si>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</si>
  <si>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</si>
  <si>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</si>
  <si>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</si>
  <si>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</si>
  <si>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</si>
  <si>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</si>
  <si>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</si>
  <si>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</si>
  <si>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</si>
  <si>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</si>
  <si>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</si>
  <si>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</si>
  <si>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</si>
  <si>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</si>
  <si>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</si>
  <si>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</si>
  <si>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</si>
  <si>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</si>
  <si>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</si>
  <si>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</si>
  <si>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</si>
  <si>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</si>
  <si>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</si>
  <si>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</si>
  <si>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</si>
  <si>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</si>
  <si>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</si>
  <si>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</si>
  <si>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</si>
  <si>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</si>
  <si>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</si>
  <si>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</si>
  <si>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</si>
  <si>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</si>
  <si>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</si>
  <si>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</si>
  <si>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</si>
  <si>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</si>
  <si>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</si>
  <si>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</si>
  <si>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</si>
  <si>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</si>
  <si>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</si>
  <si>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</si>
  <si>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</si>
  <si>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</si>
  <si>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</si>
  <si>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</si>
  <si>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</si>
  <si>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</si>
  <si>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</si>
  <si>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</si>
  <si>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</si>
  <si>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</si>
  <si>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</si>
  <si>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</si>
  <si>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</si>
  <si>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</si>
  <si>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</si>
  <si>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</si>
  <si>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</si>
  <si>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</si>
  <si>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</si>
  <si>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</si>
  <si>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</si>
  <si>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</si>
  <si>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</si>
  <si>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</si>
  <si>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</si>
  <si>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</si>
  <si>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</si>
  <si>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</si>
  <si>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</si>
  <si>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</si>
  <si>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</si>
  <si>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</si>
  <si>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</si>
  <si>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</si>
  <si>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</si>
  <si>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</si>
  <si>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</si>
  <si>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</si>
  <si>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</si>
  <si>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</si>
  <si>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</si>
  <si>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</si>
  <si>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</si>
  <si>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</si>
  <si>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</si>
  <si>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</si>
  <si>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</si>
  <si>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</si>
  <si>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</si>
  <si>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</si>
  <si>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</si>
  <si>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</si>
  <si>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</si>
  <si>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</si>
  <si>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</si>
  <si>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</si>
  <si>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</si>
  <si>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</si>
  <si>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</si>
  <si>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</si>
  <si>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</si>
  <si>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</si>
  <si>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</si>
  <si>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</si>
  <si>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</si>
  <si>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</si>
  <si>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</si>
  <si>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</si>
  <si>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</si>
  <si>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</si>
  <si>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</si>
  <si>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</si>
  <si>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</si>
  <si>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</si>
  <si>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</si>
  <si>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</si>
  <si>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</si>
  <si>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</si>
  <si>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</si>
  <si>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</si>
  <si>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</si>
  <si>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</si>
  <si>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</si>
  <si>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</si>
  <si>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</si>
  <si>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</si>
  <si>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</si>
  <si>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</si>
  <si>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</si>
  <si>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</si>
  <si>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</si>
  <si>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</si>
  <si>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</si>
  <si>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</si>
  <si>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</si>
  <si>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</si>
  <si>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</si>
  <si>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</si>
  <si>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</si>
  <si>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</si>
  <si>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</si>
  <si>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</si>
  <si>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</si>
  <si>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</si>
  <si>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</si>
  <si>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</si>
  <si>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</si>
  <si>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</si>
  <si>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</si>
  <si>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</si>
  <si>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</si>
  <si>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</si>
  <si>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</si>
  <si>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</si>
  <si>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</si>
  <si>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</si>
  <si>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</si>
  <si>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</si>
  <si>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</si>
  <si>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</si>
  <si>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</si>
  <si>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</si>
  <si>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</si>
  <si>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</si>
  <si>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</si>
  <si>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</si>
  <si>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</si>
  <si>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</si>
  <si>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</si>
  <si>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</si>
  <si>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</si>
  <si>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</si>
  <si>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</si>
  <si>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</si>
  <si>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</si>
  <si>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</si>
  <si>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</si>
  <si>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</si>
  <si>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</si>
  <si>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</si>
  <si>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</si>
  <si>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</si>
  <si>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</si>
  <si>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</si>
  <si>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</si>
  <si>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</si>
  <si>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</si>
  <si>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</si>
  <si>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</si>
  <si>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</si>
  <si>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</si>
  <si>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</si>
  <si>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</si>
  <si>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</si>
  <si>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</si>
  <si>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</si>
  <si>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</si>
  <si>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</si>
  <si>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</si>
  <si>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</si>
  <si>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</si>
  <si>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</si>
  <si>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</si>
  <si>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</si>
  <si>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</si>
  <si>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</si>
  <si>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</si>
  <si>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</si>
  <si>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</si>
  <si>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</si>
  <si>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</si>
  <si>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</si>
  <si>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</si>
  <si>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</si>
  <si>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</si>
  <si>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</si>
  <si>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</si>
  <si>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</si>
  <si>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</si>
  <si>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</si>
  <si>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</si>
  <si>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</si>
  <si>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</si>
  <si>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</si>
  <si>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</si>
  <si>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</si>
  <si>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</si>
  <si>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</si>
  <si>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</si>
  <si>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</si>
  <si>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</si>
  <si>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</si>
  <si>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</si>
  <si>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</si>
  <si>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</si>
  <si>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</si>
  <si>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</si>
  <si>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</si>
  <si>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</si>
  <si>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</si>
  <si>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</si>
  <si>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</si>
  <si>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</si>
  <si>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</si>
  <si>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</si>
  <si>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</si>
  <si>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</si>
  <si>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</si>
  <si>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</si>
  <si>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</si>
  <si>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</si>
  <si>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</si>
  <si>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</si>
  <si>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</si>
  <si>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</si>
  <si>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</si>
  <si>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</si>
  <si>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</si>
  <si>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</si>
  <si>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</si>
  <si>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</si>
  <si>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</si>
  <si>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</si>
  <si>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</si>
  <si>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</si>
  <si>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</si>
  <si>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</si>
  <si>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</si>
  <si>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</si>
  <si>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</si>
  <si>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</si>
  <si>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</si>
  <si>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</si>
  <si>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</si>
  <si>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</si>
  <si>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</si>
  <si>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</si>
  <si>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</si>
  <si>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</si>
  <si>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</si>
  <si>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</si>
  <si>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</si>
  <si>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</si>
  <si>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</si>
  <si>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</si>
  <si>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</si>
  <si>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</si>
  <si>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</si>
  <si>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</si>
  <si>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</si>
  <si>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</si>
  <si>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</si>
  <si>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</si>
  <si>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</si>
  <si>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</si>
  <si>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</si>
  <si>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</si>
  <si>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</si>
  <si>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</si>
  <si>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</si>
  <si>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</si>
  <si>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</si>
  <si>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</si>
  <si>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</si>
  <si>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</si>
  <si>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</si>
  <si>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</si>
  <si>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</si>
  <si>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</si>
  <si>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</si>
  <si>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</si>
  <si>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</si>
  <si>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</si>
  <si>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</si>
  <si>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</si>
  <si>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</si>
  <si>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</si>
  <si>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</si>
  <si>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</si>
  <si>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</si>
  <si>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</si>
  <si>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</si>
  <si>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</si>
  <si>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</si>
  <si>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</si>
  <si>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</si>
  <si>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</si>
  <si>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</si>
  <si>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</si>
  <si>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</si>
  <si>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</si>
  <si>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</si>
  <si>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</si>
  <si>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</si>
  <si>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</si>
  <si>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</si>
  <si>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</si>
  <si>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</si>
  <si>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</si>
  <si>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</si>
  <si>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</si>
  <si>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</si>
  <si>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</si>
  <si>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</si>
  <si>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</si>
  <si>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</si>
  <si>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</si>
  <si>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</si>
  <si>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</si>
  <si>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</si>
  <si>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</si>
  <si>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</si>
  <si>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</si>
  <si>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</si>
  <si>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</si>
  <si>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</si>
  <si>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</si>
  <si>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</si>
  <si>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</si>
  <si>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</si>
  <si>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</si>
  <si>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</si>
  <si>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</si>
  <si>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</si>
  <si>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</si>
  <si>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</si>
  <si>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</si>
  <si>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</si>
  <si>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</si>
  <si>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</si>
  <si>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</si>
  <si>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</si>
  <si>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</si>
  <si>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</si>
  <si>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</si>
  <si>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</si>
  <si>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</si>
  <si>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</si>
  <si>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</si>
  <si>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</si>
  <si>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</si>
  <si>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</si>
  <si>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</si>
  <si>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</si>
  <si>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</si>
  <si>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</si>
  <si>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</si>
  <si>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</si>
  <si>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</si>
  <si>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</si>
  <si>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</si>
  <si>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</si>
  <si>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</si>
  <si>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</si>
  <si>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</si>
  <si>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</si>
  <si>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</si>
  <si>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</si>
  <si>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</si>
  <si>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</si>
  <si>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</si>
  <si>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</si>
  <si>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</si>
  <si>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</si>
  <si>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</si>
  <si>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</si>
  <si>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</si>
  <si>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</si>
  <si>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</si>
  <si>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</si>
  <si>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</si>
  <si>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</si>
  <si>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</si>
  <si>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</si>
  <si>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</si>
  <si>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</si>
  <si>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</si>
  <si>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</si>
  <si>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</si>
  <si>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</si>
  <si>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</si>
  <si>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</si>
  <si>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</si>
  <si>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</si>
  <si>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</si>
  <si>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</si>
  <si>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</si>
  <si>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</si>
  <si>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</si>
  <si>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</si>
  <si>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</si>
  <si>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</si>
  <si>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</si>
  <si>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</si>
  <si>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</si>
  <si>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</si>
  <si>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</si>
  <si>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</si>
  <si>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</si>
  <si>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</si>
  <si>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</si>
  <si>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</si>
  <si>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</si>
  <si>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</si>
  <si>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</si>
  <si>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</si>
  <si>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</si>
  <si>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</si>
  <si>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</si>
  <si>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</si>
  <si>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</si>
  <si>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</si>
  <si>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</si>
  <si>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</si>
  <si>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</si>
  <si>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</si>
  <si>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</si>
  <si>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</si>
  <si>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</si>
  <si>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</si>
  <si>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</si>
  <si>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</si>
  <si>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</si>
  <si>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</si>
  <si>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</si>
  <si>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</si>
  <si>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</si>
  <si>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</si>
  <si>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</si>
  <si>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</si>
  <si>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</si>
  <si>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</si>
  <si>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</si>
  <si>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</si>
  <si>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</si>
  <si>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</si>
  <si>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</si>
  <si>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</si>
  <si>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</si>
  <si>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</si>
  <si>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</si>
  <si>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</si>
  <si>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</si>
  <si>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</si>
  <si>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</si>
  <si>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</si>
  <si>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</si>
  <si>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</si>
  <si>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</si>
  <si>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</si>
  <si>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</si>
  <si>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</si>
  <si>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</si>
  <si>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</si>
  <si>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</si>
  <si>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</si>
  <si>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</si>
  <si>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</si>
  <si>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</si>
  <si>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</si>
  <si>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</si>
  <si>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</si>
  <si>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</si>
  <si>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</si>
  <si>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</si>
  <si>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</si>
  <si>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</si>
  <si>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</si>
  <si>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</si>
  <si>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</si>
  <si>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</si>
  <si>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</si>
  <si>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</si>
  <si>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</si>
  <si>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</si>
  <si>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</si>
  <si>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</si>
  <si>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</si>
  <si>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</si>
  <si>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</si>
  <si>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</si>
  <si>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</si>
  <si>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</si>
  <si>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</si>
  <si>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</si>
  <si>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</si>
  <si>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</si>
  <si>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</si>
  <si>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</si>
  <si>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</si>
  <si>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</si>
  <si>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</si>
  <si>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</si>
  <si>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</si>
  <si>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</si>
  <si>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</si>
  <si>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</si>
  <si>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</si>
  <si>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</si>
  <si>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</si>
  <si>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</si>
  <si>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</si>
  <si>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</si>
  <si>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</si>
  <si>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</si>
  <si>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</si>
  <si>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</si>
  <si>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</si>
  <si>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</si>
  <si>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</si>
  <si>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</si>
  <si>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</si>
  <si>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</si>
  <si>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</si>
  <si>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</si>
  <si>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</si>
  <si>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</si>
  <si>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</si>
  <si>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</si>
  <si>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</si>
  <si>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</si>
  <si>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</si>
  <si>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</si>
  <si>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</si>
  <si>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</si>
  <si>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</si>
  <si>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</si>
  <si>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</si>
  <si>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</si>
  <si>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</si>
  <si>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</si>
  <si>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</si>
  <si>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</si>
  <si>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</si>
  <si>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</si>
  <si>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</si>
  <si>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</si>
  <si>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</si>
  <si>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</si>
  <si>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</si>
  <si>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</si>
  <si>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</si>
  <si>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</si>
  <si>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</si>
  <si>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</si>
  <si>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</si>
  <si>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</si>
  <si>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</si>
  <si>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</si>
  <si>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</si>
  <si>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</si>
  <si>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</si>
  <si>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</si>
  <si>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</si>
  <si>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</si>
  <si>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</si>
  <si>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</si>
  <si>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</si>
  <si>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</si>
  <si>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</si>
  <si>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</si>
  <si>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</si>
  <si>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</si>
  <si>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</si>
  <si>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</si>
  <si>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</si>
  <si>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</si>
  <si>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</si>
  <si>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</si>
  <si>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</si>
  <si>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</si>
  <si>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</si>
  <si>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</si>
  <si>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</si>
  <si>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</si>
  <si>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</si>
  <si>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</si>
  <si>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</si>
  <si>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</si>
  <si>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</si>
  <si>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</si>
  <si>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</si>
  <si>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</si>
  <si>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</si>
  <si>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</si>
  <si>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</si>
  <si>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</si>
  <si>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</si>
  <si>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</si>
  <si>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</si>
  <si>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</si>
  <si>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</si>
  <si>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</si>
  <si>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</si>
  <si>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</si>
  <si>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</si>
  <si>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</si>
  <si>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</si>
  <si>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</si>
  <si>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</si>
  <si>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</si>
  <si>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</si>
  <si>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</si>
  <si>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</si>
  <si>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</si>
  <si>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</si>
  <si>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</si>
  <si>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</si>
  <si>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</si>
  <si>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</si>
  <si>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</si>
  <si>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</si>
  <si>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</si>
  <si>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</si>
  <si>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</si>
  <si>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</si>
  <si>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</si>
  <si>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</si>
  <si>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</si>
  <si>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</si>
  <si>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</si>
  <si>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</si>
  <si>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</si>
  <si>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</si>
  <si>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</si>
  <si>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</si>
  <si>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</si>
  <si>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</si>
  <si>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</si>
  <si>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</si>
  <si>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</si>
  <si>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</si>
  <si>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</si>
  <si>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</si>
  <si>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</si>
  <si>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</si>
  <si>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</si>
  <si>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</si>
  <si>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</si>
  <si>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</si>
  <si>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</si>
  <si>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</si>
  <si>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</si>
  <si>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</si>
  <si>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</si>
  <si>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</si>
  <si>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</si>
  <si>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</si>
  <si>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</si>
  <si>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</si>
  <si>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</si>
  <si>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</si>
  <si>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</si>
  <si>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</si>
  <si>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</si>
  <si>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</si>
  <si>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</si>
  <si>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</si>
  <si>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</si>
  <si>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</si>
  <si>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</si>
  <si>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</si>
  <si>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</si>
  <si>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</si>
  <si>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</si>
  <si>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</si>
  <si>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</si>
  <si>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</si>
  <si>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</si>
  <si>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</si>
  <si>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</si>
  <si>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</si>
  <si>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</si>
  <si>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</si>
  <si>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</si>
  <si>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</si>
  <si>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</si>
  <si>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</si>
  <si>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</si>
  <si>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</si>
  <si>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</si>
  <si>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</si>
  <si>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</si>
  <si>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</si>
  <si>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</si>
  <si>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</si>
  <si>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</si>
  <si>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</si>
  <si>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</si>
  <si>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</si>
  <si>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</si>
  <si>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</si>
  <si>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</si>
  <si>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</si>
  <si>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</si>
  <si>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</si>
  <si>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</si>
  <si>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</si>
  <si>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</si>
  <si>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</si>
  <si>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</si>
  <si>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</si>
  <si>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</si>
  <si>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</si>
  <si>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</si>
  <si>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</si>
  <si>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</si>
  <si>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</si>
  <si>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</si>
  <si>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</si>
  <si>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</si>
  <si>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</si>
  <si>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</si>
  <si>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</si>
  <si>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</si>
  <si>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</si>
  <si>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</si>
  <si>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</si>
  <si>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</si>
  <si>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</si>
  <si>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</si>
  <si>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</si>
  <si>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</si>
  <si>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</si>
  <si>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</si>
  <si>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</si>
  <si>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</si>
  <si>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</si>
  <si>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</si>
  <si>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</si>
  <si>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</si>
  <si>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</si>
  <si>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</si>
  <si>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</si>
  <si>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</si>
  <si>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</si>
  <si>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</si>
  <si>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</si>
  <si>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</si>
  <si>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</si>
  <si>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</si>
  <si>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</si>
  <si>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</si>
  <si>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</si>
  <si>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</si>
  <si>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</si>
  <si>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</si>
  <si>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</si>
  <si>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</si>
  <si>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</si>
  <si>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</si>
  <si>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</si>
  <si>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</si>
  <si>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</si>
  <si>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</si>
  <si>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</si>
  <si>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</si>
  <si>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</si>
  <si>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</si>
  <si>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</si>
  <si>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</si>
  <si>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</si>
  <si>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</si>
  <si>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</si>
  <si>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</si>
  <si>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</si>
  <si>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</si>
  <si>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</si>
  <si>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</si>
  <si>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</si>
  <si>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</si>
  <si>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</si>
  <si>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</si>
  <si>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</si>
  <si>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</si>
  <si>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</si>
  <si>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</si>
  <si>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</si>
  <si>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</si>
  <si>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</si>
  <si>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</si>
  <si>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</si>
  <si>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</si>
  <si>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</si>
  <si>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</si>
  <si>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</si>
  <si>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</si>
  <si>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</si>
  <si>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</si>
  <si>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</si>
  <si>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</si>
  <si>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</si>
  <si>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</si>
  <si>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</si>
  <si>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</si>
  <si>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</si>
  <si>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</si>
  <si>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</si>
  <si>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</si>
  <si>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</si>
  <si>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</si>
  <si>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</si>
  <si>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</si>
  <si>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</si>
  <si>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</si>
  <si>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</si>
  <si>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</si>
  <si>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</si>
  <si>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</si>
  <si>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</si>
  <si>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</si>
  <si>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</si>
  <si>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</si>
  <si>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</si>
  <si>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</si>
  <si>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</si>
  <si>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</si>
  <si>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</si>
  <si>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</si>
  <si>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</si>
  <si>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</si>
  <si>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</si>
  <si>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</si>
  <si>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</si>
  <si>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</si>
  <si>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</si>
  <si>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</si>
  <si>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</si>
  <si>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</si>
  <si>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</si>
  <si>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</si>
  <si>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</si>
  <si>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</si>
  <si>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</si>
  <si>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</si>
  <si>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</si>
  <si>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</si>
  <si>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</si>
  <si>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</si>
  <si>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</si>
  <si>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</si>
  <si>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</si>
  <si>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</si>
  <si>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</si>
  <si>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</si>
  <si>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</si>
  <si>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</si>
  <si>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</si>
  <si>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</si>
  <si>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</si>
  <si>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</si>
  <si>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</si>
  <si>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</si>
  <si>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</si>
  <si>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</si>
  <si>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</si>
  <si>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</si>
  <si>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</si>
  <si>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</si>
  <si>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</si>
  <si>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</si>
  <si>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</si>
  <si>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</si>
  <si>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</si>
  <si>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</si>
  <si>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</si>
  <si>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</si>
  <si>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</si>
  <si>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</si>
  <si>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</si>
  <si>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</si>
  <si>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</si>
  <si>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</si>
  <si>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</si>
  <si>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</si>
  <si>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</si>
  <si>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</si>
  <si>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</si>
  <si>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</si>
  <si>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</si>
  <si>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</si>
  <si>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</si>
  <si>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</si>
  <si>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</si>
  <si>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</si>
  <si>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</si>
  <si>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</si>
  <si>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</si>
  <si>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</si>
  <si>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</si>
  <si>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</si>
  <si>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</si>
  <si>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</si>
  <si>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</si>
  <si>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</si>
  <si>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</si>
  <si>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</si>
  <si>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</si>
  <si>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</si>
  <si>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</si>
  <si>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</si>
  <si>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</si>
  <si>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</si>
  <si>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</si>
  <si>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</si>
  <si>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</si>
  <si>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</si>
  <si>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</si>
  <si>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</si>
  <si>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</si>
  <si>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</si>
  <si>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</si>
  <si>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</si>
  <si>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</si>
  <si>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</si>
  <si>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</si>
  <si>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</si>
  <si>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</si>
  <si>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</si>
  <si>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</si>
  <si>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</si>
  <si>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</si>
  <si>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</si>
  <si>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</si>
  <si>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</si>
  <si>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</si>
  <si>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</si>
  <si>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</si>
  <si>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</si>
  <si>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</si>
  <si>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</si>
  <si>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</si>
  <si>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</si>
  <si>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</si>
  <si>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</si>
  <si>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</si>
  <si>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</si>
  <si>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</si>
  <si>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</si>
  <si>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</si>
  <si>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</si>
  <si>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</si>
  <si>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</si>
  <si>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</si>
  <si>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</si>
  <si>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</si>
  <si>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</si>
  <si>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</si>
  <si>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</si>
  <si>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</si>
  <si>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</si>
  <si>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</si>
  <si>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</si>
  <si>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</si>
  <si>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</si>
  <si>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</si>
  <si>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</si>
  <si>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</si>
  <si>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</si>
  <si>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</si>
  <si>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</si>
  <si>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</si>
  <si>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</si>
  <si>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</si>
  <si>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</si>
  <si>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</si>
  <si>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</si>
  <si>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</si>
  <si>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</si>
  <si>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</si>
  <si>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</si>
  <si>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</si>
  <si>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</si>
  <si>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</si>
  <si>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</si>
  <si>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</si>
  <si>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</si>
  <si>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</si>
  <si>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</si>
  <si>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</si>
  <si>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</si>
  <si>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</si>
  <si>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</si>
  <si>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</si>
  <si>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</si>
  <si>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</si>
  <si>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</si>
  <si>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</si>
  <si>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</si>
  <si>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</si>
  <si>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</si>
  <si>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</si>
  <si>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</si>
  <si>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</si>
  <si>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</si>
  <si>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</si>
  <si>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</si>
  <si>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</si>
  <si>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</si>
  <si>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</si>
  <si>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</si>
  <si>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</si>
  <si>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</si>
  <si>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</si>
  <si>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</si>
  <si>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</si>
  <si>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</si>
  <si>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</si>
  <si>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</si>
  <si>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</si>
  <si>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</si>
  <si>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</si>
  <si>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</si>
  <si>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</si>
  <si>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</si>
  <si>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</si>
  <si>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</si>
  <si>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</si>
  <si>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</si>
  <si>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</si>
  <si>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</si>
  <si>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</si>
  <si>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</si>
  <si>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</si>
  <si>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</si>
  <si>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</si>
  <si>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</si>
  <si>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</si>
  <si>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</si>
  <si>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</si>
  <si>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</si>
  <si>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</si>
  <si>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</si>
  <si>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</si>
  <si>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</si>
  <si>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</si>
  <si>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</si>
  <si>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</si>
  <si>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</si>
  <si>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</si>
  <si>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</si>
  <si>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</si>
  <si>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</si>
  <si>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</si>
  <si>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</si>
  <si>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</si>
  <si>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</si>
  <si>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</si>
  <si>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</si>
  <si>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</si>
  <si>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</si>
  <si>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</si>
  <si>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</si>
  <si>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</si>
  <si>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</si>
  <si>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</si>
  <si>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</si>
  <si>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</si>
  <si>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</si>
  <si>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</si>
  <si>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</si>
  <si>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</si>
  <si>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</si>
  <si>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</si>
  <si>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</si>
  <si>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</si>
  <si>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</si>
  <si>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</si>
  <si>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</si>
  <si>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</si>
  <si>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</si>
  <si>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</si>
  <si>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</si>
  <si>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</si>
  <si>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</si>
  <si>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</si>
  <si>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</si>
  <si>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</si>
  <si>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</si>
  <si>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</si>
  <si>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</si>
  <si>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</si>
  <si>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</si>
  <si>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</si>
  <si>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</si>
  <si>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</si>
  <si>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</si>
  <si>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</si>
  <si>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</si>
  <si>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</si>
  <si>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</si>
  <si>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</si>
  <si>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</si>
  <si>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</si>
  <si>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</si>
  <si>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</si>
  <si>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</si>
  <si>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</si>
  <si>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</si>
  <si>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</si>
  <si>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</si>
  <si>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</si>
  <si>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</si>
  <si>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</si>
  <si>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</si>
  <si>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</si>
  <si>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</si>
  <si>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</si>
  <si>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</si>
  <si>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</si>
  <si>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</si>
  <si>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</si>
  <si>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</si>
  <si>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</si>
  <si>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</si>
  <si>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</si>
  <si>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</si>
  <si>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</si>
  <si>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</si>
  <si>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</si>
  <si>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</si>
  <si>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</si>
  <si>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</si>
  <si>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</si>
  <si>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</si>
  <si>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</si>
  <si>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</si>
  <si>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</si>
  <si>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</si>
  <si>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</si>
  <si>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</si>
  <si>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</si>
  <si>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</si>
  <si>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</si>
  <si>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</si>
  <si>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</si>
  <si>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</si>
  <si>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</si>
  <si>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</si>
  <si>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</si>
  <si>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</si>
  <si>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</si>
  <si>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</si>
  <si>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</si>
  <si>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</si>
  <si>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</si>
  <si>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</si>
  <si>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</si>
  <si>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</si>
  <si>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</si>
  <si>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</si>
  <si>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</si>
  <si>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</si>
  <si>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</si>
  <si>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</si>
  <si>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</si>
  <si>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</si>
  <si>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</si>
  <si>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</si>
  <si>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</si>
  <si>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</si>
  <si>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</si>
  <si>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</si>
  <si>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</si>
  <si>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</si>
  <si>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</si>
  <si>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</si>
  <si>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</si>
  <si>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</si>
  <si>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</si>
  <si>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</si>
  <si>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</si>
  <si>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</si>
  <si>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</si>
  <si>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</si>
  <si>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</si>
  <si>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</si>
  <si>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</si>
  <si>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</si>
  <si>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</si>
  <si>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</si>
  <si>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</si>
  <si>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</si>
  <si>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</si>
  <si>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</si>
  <si>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</si>
  <si>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</si>
  <si>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</si>
  <si>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</si>
  <si>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</si>
  <si>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</si>
  <si>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</si>
  <si>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</si>
  <si>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</si>
  <si>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</si>
  <si>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</si>
  <si>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</si>
  <si>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</si>
  <si>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</si>
  <si>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</si>
  <si>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</si>
  <si>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</si>
  <si>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</si>
  <si>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</si>
  <si>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</si>
  <si>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</si>
  <si>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</si>
  <si>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</si>
  <si>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</si>
  <si>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</si>
  <si>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</si>
  <si>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</si>
  <si>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</si>
  <si>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</si>
  <si>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</si>
  <si>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</si>
  <si>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</si>
  <si>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</si>
  <si>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</si>
  <si>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</si>
  <si>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</si>
  <si>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</si>
  <si>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</si>
  <si>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</si>
  <si>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</si>
  <si>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</si>
  <si>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</si>
  <si>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</si>
  <si>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</si>
  <si>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</si>
  <si>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</si>
  <si>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</si>
  <si>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</si>
  <si>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</si>
  <si>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</si>
  <si>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</si>
  <si>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</si>
  <si>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</si>
  <si>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</si>
  <si>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</si>
  <si>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</si>
  <si>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</si>
  <si>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</si>
  <si>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</si>
  <si>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</si>
  <si>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</si>
  <si>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</si>
  <si>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</si>
  <si>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</si>
  <si>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</si>
  <si>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</si>
  <si>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</si>
  <si>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</si>
  <si>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</si>
  <si>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</si>
  <si>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</si>
  <si>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</si>
  <si>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</si>
  <si>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</si>
  <si>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</si>
  <si>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</si>
  <si>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</si>
  <si>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</si>
  <si>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</si>
  <si>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</si>
  <si>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</si>
  <si>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</si>
  <si>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</si>
  <si>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</si>
  <si>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</si>
  <si>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</si>
  <si>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</si>
  <si>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</si>
  <si>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</si>
  <si>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</si>
  <si>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</si>
  <si>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</si>
  <si>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</si>
  <si>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</si>
  <si>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</si>
  <si>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</si>
  <si>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</si>
  <si>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</si>
  <si>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</si>
  <si>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</si>
  <si>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</si>
  <si>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</si>
  <si>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</si>
  <si>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</si>
  <si>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</si>
  <si>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</si>
  <si>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</si>
  <si>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</si>
  <si>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</si>
  <si>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</si>
  <si>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</si>
  <si>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</si>
  <si>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</si>
  <si>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</si>
  <si>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</si>
  <si>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</si>
  <si>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</si>
  <si>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</si>
  <si>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</si>
  <si>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</si>
  <si>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</si>
  <si>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</si>
  <si>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</si>
  <si>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</si>
  <si>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</si>
  <si>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</si>
  <si>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</si>
  <si>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</si>
  <si>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</si>
  <si>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</si>
  <si>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</si>
  <si>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</si>
  <si>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</si>
  <si>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</si>
  <si>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</si>
  <si>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</si>
  <si>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</si>
  <si>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</si>
  <si>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</si>
  <si>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</si>
  <si>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</si>
  <si>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</si>
  <si>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</si>
  <si>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</si>
  <si>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</si>
  <si>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</si>
  <si>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</si>
  <si>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</si>
  <si>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</si>
  <si>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</si>
  <si>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</si>
  <si>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</si>
  <si>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</si>
  <si>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</si>
  <si>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</si>
  <si>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</si>
  <si>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</si>
  <si>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</si>
  <si>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</si>
  <si>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</si>
  <si>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</si>
  <si>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</si>
  <si>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</si>
  <si>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</si>
  <si>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</si>
  <si>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</si>
  <si>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</si>
  <si>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</si>
  <si>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</si>
  <si>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</si>
  <si>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</si>
  <si>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</si>
  <si>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</si>
  <si>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</si>
  <si>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</si>
  <si>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</si>
  <si>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</si>
  <si>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</si>
  <si>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</si>
  <si>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</si>
  <si>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</si>
  <si>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</si>
  <si>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</si>
  <si>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</si>
  <si>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</si>
  <si>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</si>
  <si>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</si>
  <si>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</si>
  <si>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</si>
  <si>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</si>
  <si>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</si>
  <si>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</si>
  <si>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</si>
  <si>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</si>
  <si>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</si>
  <si>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</si>
  <si>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</si>
  <si>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</si>
  <si>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</si>
  <si>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</si>
  <si>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</si>
  <si>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</si>
  <si>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</si>
  <si>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</si>
  <si>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</si>
  <si>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</si>
  <si>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</si>
  <si>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</si>
  <si>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</si>
  <si>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</si>
  <si>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</si>
  <si>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</si>
  <si>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</si>
  <si>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</si>
  <si>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</si>
  <si>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</si>
  <si>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</si>
  <si>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</si>
  <si>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</si>
  <si>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</si>
  <si>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</si>
  <si>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</si>
  <si>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</si>
  <si>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</si>
  <si>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</si>
  <si>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</si>
  <si>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</si>
  <si>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</si>
  <si>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</si>
  <si>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</si>
  <si>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</si>
  <si>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</si>
  <si>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</si>
  <si>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</si>
  <si>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</si>
  <si>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</si>
  <si>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</si>
  <si>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</si>
  <si>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</si>
  <si>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</si>
  <si>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</si>
  <si>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</si>
  <si>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</si>
  <si>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</si>
  <si>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</si>
  <si>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</si>
  <si>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</si>
  <si>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</si>
  <si>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</si>
  <si>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</si>
  <si>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</si>
  <si>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</si>
  <si>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</si>
  <si>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</si>
  <si>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</si>
  <si>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</si>
  <si>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</si>
  <si>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</si>
  <si>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</si>
  <si>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</si>
  <si>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</si>
  <si>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</si>
  <si>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</si>
  <si>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</si>
  <si>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</si>
  <si>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</si>
  <si>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</si>
  <si>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</si>
  <si>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</si>
  <si>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</si>
  <si>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</si>
  <si>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</si>
  <si>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</si>
  <si>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</si>
  <si>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</si>
  <si>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</si>
  <si>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</si>
  <si>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</si>
  <si>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</si>
  <si>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</si>
  <si>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</si>
  <si>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</si>
  <si>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</si>
  <si>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</si>
  <si>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</si>
  <si>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</si>
  <si>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</si>
  <si>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</si>
  <si>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</si>
  <si>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</si>
  <si>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</si>
  <si>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</si>
  <si>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</si>
  <si>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</si>
  <si>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</si>
  <si>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</si>
  <si>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</si>
  <si>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</si>
  <si>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</si>
  <si>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</si>
  <si>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</si>
  <si>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</si>
  <si>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</si>
  <si>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</si>
  <si>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</si>
  <si>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</si>
  <si>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</si>
  <si>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</si>
  <si>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</si>
  <si>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</si>
  <si>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</si>
  <si>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</si>
  <si>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</si>
  <si>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</si>
  <si>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</si>
  <si>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</si>
  <si>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</si>
  <si>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</si>
  <si>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</si>
  <si>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</si>
  <si>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</si>
  <si>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</si>
  <si>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</si>
  <si>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</si>
  <si>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</si>
  <si>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</si>
  <si>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</si>
  <si>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</si>
  <si>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</si>
  <si>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</si>
  <si>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</si>
  <si>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</si>
  <si>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</si>
  <si>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</si>
  <si>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</si>
  <si>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</si>
  <si>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</si>
  <si>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</si>
  <si>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</si>
  <si>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</si>
  <si>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</si>
  <si>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</si>
  <si>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</si>
  <si>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</si>
  <si>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</si>
  <si>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</si>
  <si>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</si>
  <si>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</si>
  <si>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</si>
  <si>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</si>
  <si>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</si>
  <si>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</si>
  <si>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</si>
  <si>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</si>
  <si>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</si>
  <si>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</si>
  <si>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</si>
  <si>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</si>
  <si>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</si>
  <si>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</si>
  <si>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</si>
  <si>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</si>
  <si>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</si>
  <si>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</si>
  <si>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</si>
  <si>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</si>
  <si>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</si>
  <si>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</si>
  <si>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</si>
  <si>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</si>
  <si>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</si>
  <si>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</si>
  <si>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</si>
  <si>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</si>
  <si>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</si>
  <si>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</si>
  <si>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</si>
  <si>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</si>
  <si>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</si>
  <si>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</si>
  <si>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</si>
  <si>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</si>
  <si>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</si>
  <si>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</si>
  <si>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</si>
  <si>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</si>
  <si>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</si>
  <si>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</si>
  <si>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</si>
  <si>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</si>
  <si>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</si>
  <si>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</si>
  <si>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</si>
  <si>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</si>
  <si>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</si>
  <si>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</si>
  <si>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</si>
  <si>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</si>
  <si>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</si>
  <si>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</si>
  <si>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</si>
  <si>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</si>
  <si>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</si>
  <si>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</si>
  <si>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</si>
  <si>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</si>
  <si>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</si>
  <si>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</si>
  <si>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</si>
  <si>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</si>
  <si>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</si>
  <si>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</si>
  <si>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</si>
  <si>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</si>
  <si>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</si>
  <si>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</si>
  <si>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</si>
  <si>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</si>
  <si>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</si>
  <si>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</si>
  <si>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</si>
  <si>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</si>
  <si>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</si>
  <si>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</si>
  <si>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</si>
  <si>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</si>
  <si>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</si>
  <si>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</si>
  <si>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</si>
  <si>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</si>
  <si>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</si>
  <si>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</si>
  <si>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</si>
  <si>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</si>
  <si>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</si>
  <si>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</si>
  <si>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</si>
  <si>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</si>
  <si>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</si>
  <si>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</si>
  <si>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</si>
  <si>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</si>
  <si>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</si>
  <si>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</si>
  <si>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</si>
  <si>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</si>
  <si>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</si>
  <si>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</si>
  <si>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</si>
  <si>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</si>
  <si>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</si>
  <si>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</si>
  <si>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</si>
  <si>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</si>
  <si>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</si>
  <si>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</si>
  <si>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</si>
  <si>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</si>
  <si>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</si>
  <si>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</si>
  <si>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</si>
  <si>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</si>
  <si>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</si>
  <si>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</si>
  <si>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</si>
  <si>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</si>
  <si>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</si>
  <si>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</si>
  <si>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</si>
  <si>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</si>
  <si>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</si>
  <si>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</si>
  <si>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</si>
  <si>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</si>
  <si>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</si>
  <si>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</si>
  <si>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</si>
  <si>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</si>
  <si>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</si>
  <si>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</si>
  <si>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</si>
  <si>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</si>
  <si>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</si>
  <si>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</si>
  <si>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</si>
  <si>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</si>
  <si>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</si>
  <si>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</si>
  <si>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</si>
  <si>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</si>
  <si>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</si>
  <si>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</si>
  <si>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</si>
  <si>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</si>
  <si>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</si>
  <si>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</si>
  <si>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</si>
  <si>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</si>
  <si>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</si>
  <si>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</si>
  <si>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</si>
  <si>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</si>
  <si>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</si>
  <si>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</si>
  <si>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</si>
  <si>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</si>
  <si>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</si>
  <si>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</si>
  <si>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</si>
  <si>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</si>
  <si>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</si>
  <si>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</si>
  <si>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</si>
  <si>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</si>
  <si>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</si>
  <si>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</si>
  <si>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</si>
  <si>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</si>
  <si>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</si>
  <si>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</si>
  <si>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</si>
  <si>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</si>
  <si>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</si>
  <si>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</si>
  <si>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</si>
  <si>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</si>
  <si>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</si>
  <si>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</si>
  <si>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</si>
  <si>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</si>
  <si>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</si>
  <si>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</si>
  <si>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</si>
  <si>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</si>
  <si>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</si>
  <si>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</si>
  <si>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</si>
  <si>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</si>
  <si>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</si>
  <si>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</si>
  <si>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</si>
  <si>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</si>
  <si>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</si>
  <si>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</si>
  <si>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</si>
  <si>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</si>
  <si>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</si>
  <si>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</si>
  <si>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</si>
  <si>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</si>
  <si>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</si>
  <si>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</si>
  <si>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</si>
  <si>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</si>
  <si>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</si>
  <si>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</si>
  <si>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</si>
  <si>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</si>
  <si>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</si>
  <si>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</si>
  <si>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</si>
  <si>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</si>
  <si>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</si>
  <si>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</si>
  <si>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</si>
  <si>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</si>
  <si>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</si>
  <si>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</si>
  <si>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</si>
  <si>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</si>
  <si>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</si>
  <si>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</si>
  <si>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</si>
  <si>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</si>
  <si>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</si>
  <si>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</si>
  <si>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</si>
  <si>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</si>
  <si>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</si>
  <si>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</si>
  <si>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</si>
  <si>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</si>
  <si>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</si>
  <si>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</si>
  <si>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</si>
  <si>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</si>
  <si>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</si>
  <si>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</si>
  <si>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</si>
  <si>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</si>
  <si>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</si>
  <si>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</si>
  <si>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</si>
  <si>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</si>
  <si>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</si>
  <si>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</si>
  <si>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</si>
  <si>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</si>
  <si>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</si>
  <si>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</si>
  <si>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</si>
  <si>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</si>
  <si>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</si>
  <si>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</si>
  <si>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</si>
  <si>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</si>
  <si>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</si>
  <si>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</si>
  <si>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</si>
  <si>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</si>
  <si>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</si>
  <si>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</si>
  <si>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</si>
  <si>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</si>
  <si>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</si>
  <si>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</si>
  <si>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</si>
  <si>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</si>
  <si>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</si>
  <si>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</si>
  <si>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</si>
  <si>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</si>
  <si>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</si>
  <si>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</si>
  <si>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</si>
  <si>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</si>
  <si>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</si>
  <si>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</si>
  <si>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</si>
  <si>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</si>
  <si>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</si>
  <si>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</si>
  <si>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</si>
  <si>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</si>
  <si>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</si>
  <si>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</si>
  <si>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</si>
  <si>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</si>
  <si>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</si>
  <si>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</si>
  <si>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</si>
  <si>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</si>
  <si>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</si>
  <si>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</si>
  <si>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</si>
  <si>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</si>
  <si>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</si>
  <si>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</si>
  <si>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</si>
  <si>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</si>
  <si>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</si>
  <si>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</si>
  <si>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</si>
  <si>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</si>
  <si>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</si>
  <si>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</si>
  <si>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</si>
  <si>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</si>
  <si>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</si>
  <si>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</si>
  <si>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</si>
  <si>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</si>
  <si>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</si>
  <si>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</si>
  <si>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</si>
  <si>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</si>
  <si>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</si>
  <si>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</si>
  <si>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</si>
  <si>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</si>
  <si>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</si>
  <si>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</si>
  <si>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</si>
  <si>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</si>
  <si>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</si>
  <si>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</si>
  <si>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</si>
  <si>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</si>
  <si>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</si>
  <si>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</si>
  <si>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</si>
  <si>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</si>
  <si>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</si>
  <si>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</si>
  <si>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</si>
  <si>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</si>
  <si>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</si>
  <si>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</si>
  <si>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</si>
  <si>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</si>
  <si>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</si>
  <si>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</si>
  <si>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</si>
  <si>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</si>
  <si>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</si>
  <si>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</si>
  <si>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</si>
  <si>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</si>
  <si>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</si>
  <si>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</si>
  <si>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</si>
  <si>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</si>
  <si>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</si>
  <si>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</si>
  <si>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</si>
  <si>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</si>
  <si>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</si>
  <si>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</si>
  <si>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</si>
  <si>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</si>
  <si>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</si>
  <si>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</si>
  <si>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</si>
  <si>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</si>
  <si>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</si>
  <si>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</si>
  <si>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</si>
  <si>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</si>
  <si>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</si>
  <si>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</si>
  <si>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</si>
  <si>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</si>
  <si>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</si>
  <si>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</si>
  <si>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</si>
  <si>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</si>
  <si>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</si>
  <si>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</si>
  <si>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</si>
  <si>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</si>
  <si>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</si>
  <si>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</si>
  <si>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</si>
  <si>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</si>
  <si>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</si>
  <si>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</si>
  <si>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</si>
  <si>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</si>
  <si>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</si>
  <si>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</si>
  <si>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</si>
  <si>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</si>
  <si>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</si>
  <si>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</si>
  <si>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</si>
  <si>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</si>
  <si>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</si>
  <si>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</si>
  <si>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</si>
  <si>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</si>
  <si>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</si>
  <si>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</si>
  <si>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</si>
  <si>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</si>
  <si>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</si>
  <si>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</si>
  <si>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</si>
  <si>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</si>
  <si>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</si>
  <si>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</si>
  <si>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</si>
  <si>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</si>
  <si>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</si>
  <si>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</si>
  <si>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</si>
  <si>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</si>
  <si>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</si>
  <si>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</si>
  <si>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</si>
  <si>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</si>
  <si>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</si>
  <si>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</si>
  <si>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</si>
  <si>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</si>
  <si>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</si>
  <si>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</si>
  <si>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</si>
  <si>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</si>
  <si>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</si>
  <si>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</si>
  <si>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</si>
  <si>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</si>
  <si>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</si>
  <si>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</si>
  <si>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</si>
  <si>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</si>
  <si>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</si>
  <si>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</si>
  <si>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</si>
  <si>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</si>
  <si>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</si>
  <si>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</si>
  <si>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</si>
  <si>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</si>
  <si>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</si>
  <si>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</si>
  <si>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</si>
  <si>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</si>
  <si>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</si>
  <si>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</si>
  <si>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</si>
  <si>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</si>
  <si>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</si>
  <si>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</si>
  <si>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</si>
  <si>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</si>
  <si>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</si>
  <si>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</si>
  <si>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</si>
  <si>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</si>
  <si>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</si>
  <si>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</si>
  <si>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</si>
  <si>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</si>
  <si>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</si>
  <si>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</si>
  <si>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</si>
  <si>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</si>
  <si>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</si>
  <si>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</si>
  <si>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</si>
  <si>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</si>
  <si>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</si>
  <si>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</si>
  <si>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</si>
  <si>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</si>
  <si>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</si>
  <si>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</si>
  <si>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</si>
  <si>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</si>
  <si>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</si>
  <si>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</si>
  <si>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</si>
  <si>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</si>
  <si>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</si>
  <si>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</si>
  <si>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</si>
  <si>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</si>
  <si>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</si>
  <si>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</si>
  <si>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</si>
  <si>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</si>
  <si>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</si>
  <si>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</si>
  <si>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</si>
  <si>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</si>
  <si>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</si>
  <si>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</si>
  <si>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</si>
  <si>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</si>
  <si>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</si>
  <si>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</si>
  <si>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</si>
  <si>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</si>
  <si>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</si>
  <si>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</si>
  <si>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</si>
  <si>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</si>
  <si>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</si>
  <si>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</si>
  <si>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</si>
  <si>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</si>
  <si>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</si>
  <si>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</si>
  <si>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</si>
  <si>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</si>
  <si>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</si>
  <si>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</si>
  <si>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</si>
  <si>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</si>
  <si>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</si>
  <si>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</si>
  <si>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</si>
  <si>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</si>
  <si>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</si>
  <si>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</si>
  <si>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</si>
  <si>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</si>
  <si>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</si>
  <si>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</si>
  <si>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</si>
  <si>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</si>
  <si>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</si>
  <si>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</si>
  <si>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</si>
  <si>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</si>
  <si>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</si>
  <si>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</si>
  <si>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</si>
  <si>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</si>
  <si>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</si>
  <si>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</si>
  <si>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</si>
  <si>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</si>
  <si>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</si>
  <si>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</si>
  <si>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</si>
  <si>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</si>
  <si>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</si>
  <si>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</si>
  <si>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</si>
  <si>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</si>
  <si>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</si>
  <si>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</si>
  <si>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</si>
  <si>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</si>
  <si>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</si>
  <si>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</si>
  <si>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</si>
  <si>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</si>
  <si>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</si>
  <si>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</si>
  <si>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</si>
  <si>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</si>
  <si>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</si>
  <si>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</si>
  <si>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</si>
  <si>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</si>
  <si>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</si>
  <si>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</si>
  <si>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</si>
  <si>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</si>
  <si>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</si>
  <si>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</si>
  <si>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</si>
  <si>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</si>
  <si>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</si>
  <si>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</si>
  <si>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</si>
  <si>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</si>
  <si>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</si>
  <si>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</si>
  <si>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</si>
  <si>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</si>
  <si>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</si>
  <si>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</si>
  <si>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</si>
  <si>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</si>
  <si>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</si>
  <si>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</si>
  <si>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</si>
  <si>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</si>
  <si>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</si>
  <si>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</si>
  <si>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</si>
  <si>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</si>
  <si>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</si>
  <si>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</si>
  <si>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</si>
  <si>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</si>
  <si>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</si>
  <si>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</si>
  <si>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</si>
  <si>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</si>
  <si>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</si>
  <si>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</si>
  <si>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</si>
  <si>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</si>
  <si>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</si>
  <si>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</si>
  <si>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</si>
  <si>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</si>
  <si>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</si>
  <si>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</si>
  <si>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</si>
  <si>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</si>
  <si>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</si>
  <si>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</si>
  <si>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</si>
  <si>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</si>
  <si>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</si>
  <si>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</si>
  <si>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</si>
  <si>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</si>
  <si>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</si>
  <si>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</si>
  <si>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</si>
  <si>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</si>
  <si>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</si>
  <si>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</si>
  <si>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</si>
  <si>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</si>
  <si>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</si>
  <si>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</si>
  <si>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</si>
  <si>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</si>
  <si>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</si>
  <si>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</si>
  <si>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</si>
  <si>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</si>
  <si>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</si>
  <si>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</si>
  <si>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</si>
  <si>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</si>
  <si>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</si>
  <si>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</si>
  <si>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</si>
  <si>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</si>
  <si>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</si>
  <si>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</si>
  <si>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</si>
  <si>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</si>
  <si>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</si>
  <si>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</si>
  <si>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</si>
  <si>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</si>
  <si>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</si>
  <si>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</si>
  <si>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</si>
  <si>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</si>
  <si>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</si>
  <si>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</si>
  <si>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</si>
  <si>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</si>
  <si>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</si>
  <si>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</si>
  <si>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</si>
  <si>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</si>
  <si>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</si>
  <si>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</si>
  <si>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</si>
  <si>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</si>
  <si>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</si>
  <si>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</si>
  <si>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</si>
  <si>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</si>
  <si>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</si>
  <si>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</si>
  <si>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</si>
  <si>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</si>
  <si>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</si>
  <si>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</si>
  <si>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</si>
  <si>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</si>
  <si>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</si>
  <si>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</si>
  <si>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</si>
  <si>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</si>
  <si>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</si>
  <si>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</si>
  <si>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</si>
  <si>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</si>
  <si>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</si>
  <si>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</si>
  <si>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</si>
  <si>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</si>
  <si>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</si>
  <si>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</si>
  <si>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</si>
  <si>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</si>
  <si>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</si>
  <si>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</si>
  <si>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</si>
  <si>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</si>
  <si>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</si>
  <si>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</si>
  <si>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</si>
  <si>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</si>
  <si>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</si>
  <si>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</si>
  <si>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</si>
  <si>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</si>
  <si>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</si>
  <si>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</si>
  <si>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</si>
  <si>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</si>
  <si>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</si>
  <si>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</si>
  <si>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</si>
  <si>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</si>
  <si>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</si>
  <si>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</si>
  <si>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</si>
  <si>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</si>
  <si>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</si>
  <si>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</si>
  <si>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</si>
  <si>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</si>
  <si>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</si>
  <si>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</si>
  <si>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</si>
  <si>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</si>
  <si>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</si>
  <si>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</si>
  <si>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</si>
  <si>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</si>
  <si>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</si>
  <si>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</si>
  <si>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</si>
  <si>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</si>
  <si>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</si>
  <si>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</si>
  <si>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</si>
  <si>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</si>
  <si>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</si>
  <si>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</si>
  <si>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</si>
  <si>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</si>
  <si>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</si>
  <si>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</si>
  <si>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</si>
  <si>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</si>
  <si>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</si>
  <si>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</si>
  <si>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</si>
  <si>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</si>
  <si>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</si>
  <si>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</si>
  <si>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</si>
  <si>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</si>
  <si>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</si>
  <si>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</si>
  <si>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</si>
  <si>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</si>
  <si>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</si>
  <si>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</si>
  <si>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</si>
  <si>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</si>
  <si>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</si>
  <si>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</si>
  <si>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</si>
  <si>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</si>
  <si>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</si>
  <si>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</si>
  <si>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</si>
  <si>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</si>
  <si>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</si>
  <si>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</si>
  <si>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</si>
  <si>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</si>
  <si>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</si>
  <si>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</si>
  <si>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</si>
  <si>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</si>
  <si>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</si>
  <si>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</si>
  <si>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</si>
  <si>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</si>
  <si>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</si>
  <si>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</si>
  <si>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</si>
  <si>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</si>
  <si>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</si>
  <si>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</si>
  <si>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</si>
  <si>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</si>
  <si>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</si>
  <si>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</si>
  <si>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</si>
  <si>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</si>
  <si>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</si>
  <si>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</si>
  <si>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</si>
  <si>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</si>
  <si>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</si>
  <si>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</si>
  <si>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</si>
  <si>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</si>
  <si>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</si>
  <si>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</si>
  <si>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</si>
  <si>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</si>
  <si>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</si>
  <si>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</si>
  <si>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</si>
  <si>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</si>
  <si>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</si>
  <si>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</si>
  <si>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</si>
  <si>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</si>
  <si>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</si>
  <si>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</si>
  <si>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</si>
  <si>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</si>
  <si>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</si>
  <si>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</si>
  <si>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</si>
  <si>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</si>
  <si>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</si>
  <si>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</si>
  <si>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</si>
  <si>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</si>
  <si>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</si>
  <si>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</si>
  <si>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</si>
  <si>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</si>
  <si>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</si>
  <si>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</si>
  <si>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</si>
  <si>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</si>
  <si>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</si>
  <si>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</si>
  <si>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</si>
  <si>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</si>
  <si>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</si>
  <si>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</si>
  <si>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</si>
  <si>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</si>
  <si>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</si>
  <si>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</si>
  <si>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</si>
  <si>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</si>
  <si>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</si>
  <si>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</si>
  <si>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</si>
  <si>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</si>
  <si>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</si>
  <si>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</si>
  <si>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</si>
  <si>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</si>
  <si>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</si>
  <si>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</si>
  <si>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</si>
  <si>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</si>
  <si>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</si>
  <si>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</si>
  <si>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</si>
  <si>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</si>
  <si>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</si>
  <si>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</si>
  <si>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</si>
  <si>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</si>
  <si>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</si>
  <si>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</si>
  <si>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</si>
  <si>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</si>
  <si>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</si>
  <si>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</si>
  <si>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</si>
  <si>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</si>
  <si>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</si>
  <si>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</si>
  <si>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</si>
  <si>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</si>
  <si>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</si>
  <si>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</si>
  <si>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</si>
  <si>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</si>
  <si>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</si>
  <si>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</si>
  <si>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</si>
  <si>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</si>
  <si>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</si>
  <si>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</si>
  <si>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</si>
  <si>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</si>
  <si>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</si>
  <si>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</si>
  <si>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</si>
  <si>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</si>
  <si>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</si>
  <si>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</si>
  <si>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</si>
  <si>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</si>
  <si>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</si>
  <si>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</si>
  <si>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</si>
  <si>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</si>
  <si>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</si>
  <si>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</si>
  <si>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</si>
  <si>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</si>
  <si>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</si>
  <si>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</si>
  <si>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</si>
  <si>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</si>
  <si>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</si>
  <si>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</si>
  <si>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</si>
  <si>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</si>
  <si>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</si>
  <si>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</si>
  <si>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</si>
  <si>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</si>
  <si>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</si>
  <si>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</si>
  <si>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</si>
  <si>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</si>
  <si>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</si>
  <si>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</si>
  <si>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</si>
  <si>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</si>
  <si>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</si>
  <si>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</si>
  <si>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</si>
  <si>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</si>
  <si>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</si>
  <si>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</si>
  <si>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</si>
  <si>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</si>
  <si>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</si>
  <si>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</si>
  <si>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</si>
  <si>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</si>
  <si>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</si>
  <si>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</si>
  <si>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</si>
  <si>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</si>
  <si>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</si>
  <si>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</si>
  <si>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</si>
  <si>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</si>
  <si>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</si>
  <si>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</si>
  <si>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</si>
  <si>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</si>
  <si>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</si>
  <si>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</si>
  <si>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</si>
  <si>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</si>
  <si>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</si>
  <si>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</si>
  <si>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</si>
  <si>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</si>
  <si>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</si>
  <si>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</si>
  <si>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</si>
  <si>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</si>
  <si>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</si>
  <si>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</si>
  <si>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</si>
  <si>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</si>
  <si>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</si>
  <si>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</si>
  <si>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</si>
  <si>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</si>
  <si>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</si>
  <si>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</si>
  <si>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</si>
  <si>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</si>
  <si>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</si>
  <si>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</si>
  <si>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</si>
  <si>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</si>
  <si>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</si>
  <si>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</si>
  <si>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</si>
  <si>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</si>
  <si>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</si>
  <si>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</si>
  <si>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</si>
  <si>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</si>
  <si>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</si>
  <si>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</si>
  <si>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</si>
  <si>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</si>
  <si>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</si>
  <si>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</si>
  <si>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</si>
  <si>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</si>
  <si>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</si>
  <si>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</si>
  <si>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</si>
  <si>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</si>
  <si>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</si>
  <si>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</si>
  <si>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</si>
  <si>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</si>
  <si>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</si>
  <si>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</si>
  <si>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</si>
  <si>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</si>
  <si>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</si>
  <si>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</si>
  <si>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</si>
  <si>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</si>
  <si>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</si>
  <si>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</si>
  <si>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</si>
  <si>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</si>
  <si>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</si>
  <si>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</si>
  <si>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</si>
  <si>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</si>
  <si>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</si>
  <si>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</si>
  <si>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</si>
  <si>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</si>
  <si>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</si>
  <si>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</si>
  <si>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</si>
  <si>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</si>
  <si>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</si>
  <si>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</si>
  <si>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</si>
  <si>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</si>
  <si>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</si>
  <si>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</si>
  <si>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</si>
  <si>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</si>
  <si>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</si>
  <si>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</si>
  <si>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</si>
  <si>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</si>
  <si>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</si>
  <si>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</si>
  <si>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</si>
  <si>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</si>
  <si>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</si>
  <si>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</si>
  <si>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</si>
  <si>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</si>
  <si>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</si>
  <si>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</si>
  <si>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</si>
  <si>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</si>
  <si>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</si>
  <si>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</si>
  <si>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</si>
  <si>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</si>
  <si>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</si>
  <si>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</si>
  <si>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</si>
  <si>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</si>
  <si>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</si>
  <si>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</si>
  <si>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</si>
  <si>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</si>
  <si>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</si>
  <si>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</si>
  <si>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</si>
  <si>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</si>
  <si>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</si>
  <si>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</si>
  <si>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</si>
  <si>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</si>
  <si>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</si>
  <si>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</si>
  <si>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</si>
  <si>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</si>
  <si>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</si>
  <si>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</si>
  <si>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</si>
  <si>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</si>
  <si>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</si>
  <si>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</si>
  <si>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</si>
  <si>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</si>
  <si>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</si>
  <si>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</si>
  <si>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</si>
  <si>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</si>
  <si>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</si>
  <si>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</si>
  <si>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</si>
  <si>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</si>
  <si>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</si>
  <si>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</si>
  <si>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</si>
  <si>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</si>
  <si>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</si>
  <si>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</si>
  <si>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</si>
  <si>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</si>
  <si>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</si>
  <si>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</si>
  <si>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</si>
  <si>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</si>
  <si>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</si>
  <si>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</si>
  <si>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</si>
  <si>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</si>
  <si>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</si>
  <si>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</si>
  <si>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</si>
  <si>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</si>
  <si>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</si>
  <si>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</si>
  <si>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</si>
  <si>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</si>
  <si>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</si>
  <si>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</si>
  <si>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</si>
  <si>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</si>
  <si>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</si>
  <si>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</si>
  <si>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</si>
  <si>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</si>
  <si>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</si>
  <si>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</si>
  <si>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</si>
  <si>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</si>
  <si>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</si>
  <si>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</si>
  <si>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</si>
  <si>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</si>
  <si>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</si>
  <si>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</si>
  <si>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</si>
  <si>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</si>
  <si>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</si>
  <si>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</si>
  <si>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</si>
  <si>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</si>
  <si>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</si>
  <si>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</si>
  <si>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</si>
  <si>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</si>
  <si>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</si>
  <si>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</si>
  <si>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</si>
  <si>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</si>
  <si>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</si>
  <si>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</si>
  <si>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</si>
  <si>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</si>
  <si>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</si>
  <si>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</si>
  <si>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</si>
  <si>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</si>
  <si>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</si>
  <si>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</si>
  <si>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</si>
  <si>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</si>
  <si>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</si>
  <si>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</si>
  <si>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</si>
  <si>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</si>
  <si>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</si>
  <si>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</si>
  <si>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</si>
  <si>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</si>
  <si>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</si>
  <si>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</si>
  <si>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</si>
  <si>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</si>
  <si>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</si>
  <si>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</si>
  <si>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</si>
  <si>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</si>
  <si>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</si>
  <si>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</si>
  <si>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</si>
  <si>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</si>
  <si>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</si>
  <si>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</si>
  <si>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</si>
  <si>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</si>
  <si>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</si>
  <si>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</si>
  <si>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</si>
  <si>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</si>
  <si>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</si>
  <si>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</si>
  <si>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</si>
  <si>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</si>
  <si>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</si>
  <si>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</si>
  <si>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</si>
  <si>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</si>
  <si>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</si>
  <si>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</si>
  <si>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</si>
  <si>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</si>
  <si>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</si>
  <si>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</si>
  <si>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</si>
  <si>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</si>
  <si>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</si>
  <si>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</si>
  <si>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</si>
  <si>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</si>
  <si>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</si>
  <si>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</si>
  <si>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</si>
  <si>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</si>
  <si>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</si>
  <si>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</si>
  <si>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</si>
  <si>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</si>
  <si>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</si>
  <si>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</si>
  <si>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</si>
  <si>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</si>
  <si>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</si>
  <si>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</si>
  <si>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</si>
  <si>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</si>
  <si>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</si>
  <si>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</si>
  <si>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</si>
  <si>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</si>
  <si>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</si>
  <si>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</si>
  <si>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</si>
  <si>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</si>
  <si>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</si>
  <si>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</si>
  <si>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</si>
  <si>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</si>
  <si>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</si>
  <si>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</si>
  <si>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</si>
  <si>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</si>
  <si>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</si>
  <si>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</si>
  <si>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</si>
  <si>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</si>
  <si>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</si>
  <si>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</si>
  <si>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</si>
  <si>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</si>
  <si>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</si>
  <si>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</si>
  <si>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</si>
  <si>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</si>
  <si>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</si>
  <si>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</si>
  <si>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</si>
  <si>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</si>
  <si>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</si>
  <si>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</si>
  <si>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</si>
  <si>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</si>
  <si>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</si>
  <si>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</si>
  <si>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</si>
  <si>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</si>
  <si>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</si>
  <si>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</si>
  <si>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</si>
  <si>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</si>
  <si>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</si>
  <si>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</si>
  <si>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</si>
  <si>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</si>
  <si>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</si>
  <si>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</si>
  <si>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</si>
  <si>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</si>
  <si>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</si>
  <si>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</si>
  <si>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</si>
  <si>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</si>
  <si>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</si>
  <si>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</si>
  <si>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</si>
  <si>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</si>
  <si>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</si>
  <si>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</si>
  <si>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</si>
  <si>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</si>
  <si>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</si>
  <si>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</si>
  <si>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</si>
  <si>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</si>
  <si>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</si>
  <si>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</si>
  <si>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</si>
  <si>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</si>
  <si>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</si>
  <si>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</si>
  <si>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</si>
  <si>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</si>
  <si>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</si>
  <si>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</si>
  <si>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</si>
  <si>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</si>
  <si>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</si>
  <si>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</si>
  <si>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</si>
  <si>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</si>
  <si>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</si>
  <si>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</si>
  <si>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</si>
  <si>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</si>
  <si>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</si>
  <si>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</si>
  <si>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</si>
  <si>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</si>
  <si>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</si>
  <si>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</si>
  <si>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</si>
  <si>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</si>
  <si>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</si>
  <si>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</si>
  <si>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</si>
  <si>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</si>
  <si>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</si>
  <si>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</si>
  <si>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</si>
  <si>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</si>
  <si>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</si>
  <si>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</si>
  <si>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</si>
  <si>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</si>
  <si>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</si>
  <si>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</si>
  <si>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</si>
  <si>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</si>
  <si>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</si>
  <si>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</si>
  <si>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</si>
  <si>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</si>
  <si>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</si>
  <si>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</si>
  <si>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</si>
  <si>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</si>
  <si>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</si>
  <si>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</si>
  <si>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</si>
  <si>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</si>
  <si>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</si>
  <si>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</si>
  <si>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</si>
  <si>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</si>
  <si>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</si>
  <si>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</si>
  <si>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</si>
  <si>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</si>
  <si>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</si>
  <si>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</si>
  <si>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</si>
  <si>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</si>
  <si>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</si>
  <si>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</si>
  <si>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</si>
  <si>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</si>
  <si>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</si>
  <si>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</si>
  <si>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</si>
  <si>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</si>
  <si>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</si>
  <si>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</si>
  <si>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</si>
  <si>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</si>
  <si>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</si>
  <si>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</si>
  <si>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</si>
  <si>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</si>
  <si>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</si>
  <si>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</si>
  <si>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</si>
  <si>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</si>
  <si>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</si>
  <si>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</si>
  <si>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</si>
  <si>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</si>
  <si>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</si>
  <si>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</si>
  <si>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</si>
  <si>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</si>
  <si>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</si>
  <si>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</si>
  <si>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</si>
  <si>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</si>
  <si>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</si>
  <si>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</si>
  <si>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</si>
  <si>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</si>
  <si>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</si>
  <si>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</si>
  <si>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</si>
  <si>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</si>
  <si>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</si>
  <si>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</si>
  <si>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</si>
  <si>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</si>
  <si>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</si>
  <si>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</si>
  <si>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</si>
  <si>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</si>
  <si>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</si>
  <si>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</si>
  <si>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</si>
  <si>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</si>
  <si>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</si>
  <si>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</si>
  <si>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</si>
  <si>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</si>
  <si>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</si>
  <si>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</si>
  <si>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</si>
  <si>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</si>
  <si>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</si>
  <si>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</si>
  <si>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</si>
  <si>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</si>
  <si>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</si>
  <si>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</si>
  <si>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</si>
  <si>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</si>
  <si>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</si>
  <si>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</si>
  <si>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</si>
  <si>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</si>
  <si>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</si>
  <si>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</si>
  <si>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</si>
  <si>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</si>
  <si>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</si>
  <si>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</si>
  <si>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</si>
  <si>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</si>
  <si>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</si>
  <si>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</si>
  <si>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</si>
  <si>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</si>
  <si>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</si>
  <si>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</si>
  <si>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</si>
  <si>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</si>
  <si>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</si>
  <si>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</si>
  <si>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</si>
  <si>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</si>
  <si>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</si>
  <si>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</si>
  <si>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</si>
  <si>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</si>
  <si>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</si>
  <si>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</si>
  <si>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</si>
  <si>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</si>
  <si>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</si>
  <si>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</si>
  <si>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</si>
  <si>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</si>
  <si>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</si>
  <si>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</si>
  <si>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</si>
  <si>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</si>
  <si>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</si>
  <si>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</si>
  <si>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</si>
  <si>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</si>
  <si>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</si>
  <si>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</si>
  <si>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</si>
  <si>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</si>
  <si>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</si>
  <si>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</si>
  <si>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</si>
  <si>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</si>
  <si>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</si>
  <si>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</si>
  <si>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</si>
  <si>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</si>
  <si>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</si>
  <si>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</si>
  <si>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</si>
  <si>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</si>
  <si>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</si>
  <si>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</si>
  <si>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</si>
  <si>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</si>
  <si>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</si>
  <si>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</si>
  <si>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</si>
  <si>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</si>
  <si>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</si>
  <si>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</si>
  <si>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</si>
  <si>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</si>
  <si>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</si>
  <si>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</si>
  <si>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</si>
  <si>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</si>
  <si>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</si>
  <si>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</si>
  <si>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</si>
  <si>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</si>
  <si>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</si>
  <si>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</si>
  <si>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</si>
  <si>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</si>
  <si>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</si>
  <si>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</si>
  <si>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</si>
  <si>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</si>
  <si>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</si>
  <si>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</si>
  <si>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</si>
  <si>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</si>
  <si>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</si>
  <si>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</si>
  <si>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</si>
  <si>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</si>
  <si>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</si>
  <si>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</si>
  <si>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</si>
  <si>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</si>
  <si>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</si>
  <si>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</si>
  <si>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</si>
  <si>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</si>
  <si>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</si>
  <si>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</si>
  <si>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</si>
  <si>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</si>
  <si>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</si>
  <si>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</si>
  <si>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</si>
  <si>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</si>
  <si>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</si>
  <si>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</si>
  <si>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</si>
  <si>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</si>
  <si>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</si>
  <si>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</si>
  <si>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</si>
  <si>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</si>
  <si>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</si>
  <si>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</si>
  <si>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</si>
  <si>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</si>
  <si>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</si>
  <si>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</si>
  <si>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</si>
  <si>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</si>
  <si>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</si>
  <si>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</si>
  <si>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</si>
  <si>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</si>
  <si>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</si>
  <si>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</si>
  <si>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</si>
  <si>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</si>
  <si>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</si>
  <si>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</si>
  <si>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</si>
  <si>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</si>
  <si>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</si>
  <si>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</si>
  <si>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</si>
  <si>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</si>
  <si>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</si>
  <si>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</si>
  <si>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</si>
  <si>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</si>
  <si>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</si>
  <si>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</si>
  <si>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</si>
  <si>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</si>
  <si>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</si>
  <si>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</si>
  <si>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</si>
  <si>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</si>
  <si>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</si>
  <si>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</si>
  <si>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</si>
  <si>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</si>
  <si>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</si>
  <si>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</si>
  <si>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</si>
  <si>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</si>
  <si>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</si>
  <si>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</si>
  <si>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</si>
  <si>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</si>
  <si>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</si>
  <si>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</si>
  <si>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</si>
  <si>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</si>
  <si>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</si>
  <si>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</si>
  <si>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</si>
  <si>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</si>
  <si>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</si>
  <si>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</si>
  <si>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</si>
  <si>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</si>
  <si>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</si>
  <si>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</si>
  <si>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</si>
  <si>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</si>
  <si>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</si>
  <si>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</si>
  <si>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</si>
  <si>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</si>
  <si>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</si>
  <si>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</si>
  <si>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</si>
  <si>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</si>
  <si>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</si>
  <si>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</si>
  <si>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</si>
  <si>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</si>
  <si>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</si>
  <si>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</si>
  <si>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</si>
  <si>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</si>
  <si>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</si>
  <si>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</si>
  <si>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</si>
  <si>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</si>
  <si>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</si>
  <si>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</si>
  <si>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</si>
  <si>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</si>
  <si>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</si>
  <si>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</si>
  <si>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</si>
  <si>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</si>
  <si>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</si>
  <si>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</si>
  <si>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</si>
  <si>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</si>
  <si>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</si>
  <si>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</si>
  <si>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</si>
  <si>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</si>
  <si>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</si>
  <si>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</si>
  <si>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</si>
  <si>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</si>
  <si>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</si>
  <si>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</si>
  <si>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</si>
  <si>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</si>
  <si>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</si>
  <si>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</si>
  <si>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</si>
  <si>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</si>
  <si>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</si>
  <si>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</si>
  <si>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</si>
  <si>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</si>
  <si>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</si>
  <si>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</si>
  <si>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</si>
  <si>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</si>
  <si>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</si>
  <si>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</si>
  <si>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</si>
  <si>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</si>
  <si>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</si>
  <si>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</si>
  <si>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</si>
  <si>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</si>
  <si>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</si>
  <si>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</si>
  <si>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</si>
  <si>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</si>
  <si>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</si>
  <si>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</si>
  <si>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</si>
  <si>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</si>
  <si>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</si>
  <si>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</si>
  <si>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</si>
  <si>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</si>
  <si>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</si>
  <si>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</si>
  <si>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</si>
  <si>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</si>
  <si>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</si>
  <si>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</si>
  <si>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</si>
  <si>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</si>
  <si>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</si>
  <si>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</si>
  <si>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</si>
  <si>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</si>
  <si>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</si>
  <si>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</si>
  <si>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</si>
  <si>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</si>
  <si>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</si>
  <si>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</si>
  <si>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</si>
  <si>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</si>
  <si>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</si>
  <si>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</si>
  <si>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</si>
  <si>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</si>
  <si>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</si>
  <si>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</si>
  <si>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</si>
  <si>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</si>
  <si>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</si>
  <si>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</si>
  <si>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</si>
  <si>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</si>
  <si>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</si>
  <si>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</si>
  <si>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</si>
  <si>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</si>
  <si>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</si>
  <si>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</si>
  <si>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</si>
  <si>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</si>
  <si>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</si>
  <si>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</si>
  <si>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</si>
  <si>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</si>
  <si>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</si>
  <si>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</si>
  <si>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</si>
  <si>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</si>
  <si>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</si>
  <si>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</si>
  <si>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</si>
  <si>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</si>
  <si>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</si>
  <si>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</si>
  <si>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</si>
  <si>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</si>
  <si>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</si>
  <si>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</si>
  <si>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</si>
  <si>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</si>
  <si>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</si>
  <si>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</si>
  <si>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</si>
  <si>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</si>
  <si>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</si>
  <si>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</si>
  <si>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</si>
  <si>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</si>
  <si>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</si>
  <si>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</si>
  <si>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</si>
  <si>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</si>
  <si>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</si>
  <si>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</si>
  <si>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</si>
  <si>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</si>
  <si>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</si>
  <si>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</si>
  <si>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</si>
  <si>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</si>
  <si>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</si>
  <si>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</si>
  <si>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</si>
  <si>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</si>
  <si>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</si>
  <si>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</si>
  <si>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</si>
  <si>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</si>
  <si>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</si>
  <si>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</si>
  <si>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</si>
  <si>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</si>
  <si>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</si>
  <si>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</si>
  <si>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</si>
  <si>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</si>
  <si>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</si>
  <si>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</si>
  <si>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</si>
  <si>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</si>
  <si>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</si>
  <si>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</si>
  <si>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</si>
  <si>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</si>
  <si>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</si>
  <si>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</si>
  <si>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</si>
  <si>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</si>
  <si>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</si>
  <si>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</si>
  <si>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</si>
  <si>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</si>
  <si>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</si>
  <si>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</si>
  <si>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</si>
  <si>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</si>
  <si>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</si>
  <si>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</si>
  <si>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</si>
  <si>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</si>
  <si>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</si>
  <si>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</si>
  <si>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</si>
  <si>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</si>
  <si>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</si>
  <si>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</si>
  <si>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</si>
  <si>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</si>
  <si>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</si>
  <si>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</si>
  <si>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</si>
  <si>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</si>
  <si>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</si>
  <si>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</si>
  <si>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</si>
  <si>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</si>
  <si>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</si>
  <si>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</si>
  <si>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</si>
  <si>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</si>
  <si>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</si>
  <si>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</si>
  <si>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</si>
  <si>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</si>
  <si>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</si>
  <si>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</si>
  <si>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</si>
  <si>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</si>
  <si>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</si>
  <si>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</si>
  <si>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</si>
  <si>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</si>
  <si>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</si>
  <si>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</si>
  <si>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</si>
  <si>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</si>
  <si>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</si>
  <si>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</si>
  <si>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</si>
  <si>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</si>
  <si>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</si>
  <si>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</si>
  <si>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</si>
  <si>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</si>
  <si>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</si>
  <si>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</si>
  <si>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</si>
  <si>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</si>
  <si>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</si>
  <si>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</si>
  <si>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</si>
  <si>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</si>
  <si>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</si>
  <si>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</si>
  <si>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</si>
  <si>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</si>
  <si>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</si>
  <si>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</si>
  <si>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</si>
  <si>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</si>
  <si>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</si>
  <si>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</si>
  <si>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</si>
  <si>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</si>
  <si>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</si>
  <si>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</si>
  <si>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</si>
  <si>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</si>
  <si>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</si>
  <si>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</si>
  <si>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</si>
  <si>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</si>
  <si>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</si>
  <si>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</si>
  <si>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</si>
  <si>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</si>
  <si>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</si>
  <si>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</si>
  <si>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</si>
  <si>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</si>
  <si>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</si>
  <si>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</si>
  <si>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</si>
  <si>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</si>
  <si>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</si>
  <si>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</si>
  <si>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</si>
  <si>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</si>
  <si>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</si>
  <si>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</si>
  <si>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</si>
  <si>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</si>
  <si>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</si>
  <si>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</si>
  <si>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</si>
  <si>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</si>
  <si>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</si>
  <si>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</si>
  <si>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</si>
  <si>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</si>
  <si>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</si>
  <si>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</si>
  <si>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</si>
  <si>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</si>
  <si>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</si>
  <si>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</si>
  <si>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</si>
  <si>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</si>
  <si>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</si>
  <si>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</si>
  <si>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</si>
  <si>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</si>
  <si>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</si>
  <si>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</si>
  <si>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</si>
  <si>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</si>
  <si>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</si>
  <si>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</si>
  <si>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</si>
  <si>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</si>
  <si>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</si>
  <si>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</si>
  <si>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</si>
  <si>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</si>
  <si>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</si>
  <si>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</si>
  <si>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</si>
  <si>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</si>
  <si>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</si>
  <si>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</si>
  <si>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</si>
  <si>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</si>
  <si>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</si>
  <si>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</si>
  <si>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</si>
  <si>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</si>
  <si>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</si>
  <si>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</si>
  <si>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</si>
  <si>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</si>
  <si>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</si>
  <si>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</si>
  <si>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</si>
  <si>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</si>
  <si>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</si>
  <si>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</si>
  <si>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</si>
  <si>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</si>
  <si>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</si>
  <si>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</si>
  <si>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</si>
  <si>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</si>
  <si>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</si>
  <si>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</si>
  <si>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</si>
  <si>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</si>
  <si>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</si>
  <si>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</si>
  <si>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</si>
  <si>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</si>
  <si>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</si>
  <si>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</si>
  <si>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</si>
  <si>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</si>
  <si>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</si>
  <si>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</si>
  <si>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</si>
  <si>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</si>
  <si>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</si>
  <si>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</si>
  <si>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</si>
  <si>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</si>
  <si>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</si>
  <si>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</si>
  <si>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</si>
  <si>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</si>
  <si>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</si>
  <si>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</si>
  <si>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</si>
  <si>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</si>
  <si>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</si>
  <si>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</si>
  <si>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</si>
  <si>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</si>
  <si>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</si>
  <si>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</si>
  <si>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</si>
  <si>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</si>
  <si>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</si>
  <si>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</si>
  <si>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</si>
  <si>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</si>
  <si>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</si>
  <si>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</si>
  <si>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</si>
  <si>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</si>
  <si>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</si>
  <si>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</si>
  <si>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</si>
  <si>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</si>
  <si>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</si>
  <si>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</si>
  <si>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</si>
  <si>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</si>
  <si>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</si>
  <si>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</si>
  <si>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</si>
  <si>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</si>
  <si>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</si>
  <si>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</si>
  <si>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</si>
  <si>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</si>
  <si>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</si>
  <si>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</si>
  <si>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</si>
  <si>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</si>
  <si>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</si>
  <si>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</si>
  <si>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</si>
  <si>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</si>
  <si>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</si>
  <si>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</si>
  <si>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</si>
  <si>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</si>
  <si>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</si>
  <si>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</si>
  <si>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</si>
  <si>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</si>
  <si>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</si>
  <si>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</si>
  <si>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</si>
  <si>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</si>
  <si>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</si>
  <si>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</si>
  <si>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</si>
  <si>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</si>
  <si>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</si>
  <si>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</si>
  <si>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</si>
  <si>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</si>
  <si>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</si>
  <si>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</si>
  <si>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</si>
  <si>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</si>
  <si>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</si>
  <si>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</si>
  <si>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</si>
  <si>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</si>
  <si>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</si>
  <si>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</si>
  <si>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</si>
  <si>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</si>
  <si>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</si>
  <si>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</si>
  <si>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</si>
  <si>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</si>
  <si>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</si>
  <si>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</si>
  <si>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</si>
  <si>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</si>
  <si>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</si>
  <si>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</si>
  <si>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</si>
  <si>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</si>
  <si>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</si>
  <si>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</si>
  <si>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</si>
  <si>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</si>
  <si>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</si>
  <si>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</si>
  <si>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</si>
  <si>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</si>
  <si>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</si>
  <si>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</si>
  <si>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</si>
  <si>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</si>
  <si>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</si>
  <si>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</si>
  <si>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</si>
  <si>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</si>
  <si>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</si>
  <si>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</si>
  <si>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</si>
  <si>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</si>
  <si>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</si>
  <si>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</si>
  <si>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</si>
  <si>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</si>
  <si>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</si>
  <si>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</si>
  <si>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</si>
  <si>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</si>
  <si>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</si>
  <si>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</si>
  <si>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</si>
  <si>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</si>
  <si>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</si>
  <si>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</si>
  <si>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</si>
  <si>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</si>
  <si>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</si>
  <si>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</si>
  <si>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</si>
  <si>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</si>
  <si>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</si>
  <si>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</si>
  <si>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</si>
  <si>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</si>
  <si>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</si>
  <si>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</si>
  <si>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</si>
  <si>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</si>
  <si>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</si>
  <si>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</si>
  <si>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</si>
  <si>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</si>
  <si>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</si>
  <si>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</si>
  <si>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</si>
  <si>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</si>
  <si>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</si>
  <si>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</si>
  <si>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</si>
  <si>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</si>
  <si>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</si>
  <si>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</si>
  <si>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</si>
  <si>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</si>
  <si>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</si>
  <si>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</si>
  <si>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</si>
  <si>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</si>
  <si>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</si>
  <si>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</si>
  <si>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</si>
  <si>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</si>
  <si>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</si>
  <si>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</si>
  <si>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</si>
  <si>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</si>
  <si>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</si>
  <si>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</si>
  <si>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</si>
  <si>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</si>
  <si>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</si>
  <si>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</si>
  <si>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</si>
  <si>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</si>
  <si>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</si>
  <si>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</si>
  <si>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</si>
  <si>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</si>
  <si>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</si>
  <si>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</si>
  <si>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</si>
  <si>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</si>
  <si>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</si>
  <si>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</si>
  <si>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</si>
  <si>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</si>
  <si>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</si>
  <si>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</si>
  <si>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</si>
  <si>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</si>
  <si>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</si>
  <si>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</si>
  <si>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</si>
  <si>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</si>
  <si>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</si>
  <si>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</si>
  <si>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</si>
  <si>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</si>
  <si>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</si>
  <si>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</si>
  <si>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</si>
  <si>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</si>
  <si>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</si>
  <si>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</si>
  <si>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</si>
  <si>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</si>
  <si>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</si>
  <si>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</si>
  <si>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</si>
  <si>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</si>
  <si>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</si>
  <si>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</si>
  <si>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</si>
  <si>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</si>
  <si>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</si>
  <si>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</si>
  <si>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</si>
  <si>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</si>
  <si>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</si>
  <si>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</si>
  <si>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</si>
  <si>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</si>
  <si>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</si>
  <si>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</si>
  <si>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</si>
  <si>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</si>
  <si>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</si>
  <si>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</si>
  <si>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</si>
  <si>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</si>
  <si>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</si>
  <si>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</si>
  <si>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</si>
  <si>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</si>
  <si>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</si>
  <si>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</si>
  <si>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</si>
  <si>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</si>
  <si>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</si>
  <si>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</si>
  <si>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</si>
  <si>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</si>
  <si>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</si>
  <si>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</si>
  <si>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</si>
  <si>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</si>
  <si>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</si>
  <si>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</si>
  <si>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</si>
  <si>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</si>
  <si>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</si>
  <si>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</si>
  <si>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</si>
  <si>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</si>
  <si>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</si>
  <si>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</si>
  <si>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</si>
  <si>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</si>
  <si>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</si>
  <si>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</si>
  <si>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</si>
  <si>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</si>
  <si>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</si>
  <si>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</si>
  <si>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</si>
  <si>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</si>
  <si>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</si>
  <si>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</si>
  <si>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</si>
  <si>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</si>
  <si>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</si>
  <si>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</si>
  <si>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</si>
  <si>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</si>
  <si>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</si>
  <si>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</si>
  <si>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</si>
  <si>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</si>
  <si>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</si>
  <si>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</si>
  <si>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</si>
  <si>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</si>
  <si>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</si>
  <si>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</si>
  <si>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</si>
  <si>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</si>
  <si>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</si>
  <si>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</si>
  <si>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</si>
  <si>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</si>
  <si>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</si>
  <si>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</si>
  <si>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</si>
  <si>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</si>
  <si>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</si>
  <si>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</si>
  <si>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</si>
  <si>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</si>
  <si>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</si>
  <si>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</si>
  <si>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</si>
  <si>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</si>
  <si>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</si>
  <si>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</si>
  <si>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</si>
  <si>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</si>
  <si>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</si>
  <si>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</si>
  <si>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</si>
  <si>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</si>
  <si>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</si>
  <si>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</si>
  <si>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</si>
  <si>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</si>
  <si>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</si>
  <si>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</si>
  <si>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</si>
  <si>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</si>
  <si>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</si>
  <si>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</si>
  <si>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</si>
  <si>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</si>
  <si>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</si>
  <si>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</si>
  <si>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</si>
  <si>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</si>
  <si>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</si>
  <si>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</si>
  <si>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</si>
  <si>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</si>
  <si>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</si>
  <si>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</si>
  <si>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</si>
  <si>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</si>
  <si>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</si>
  <si>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</si>
  <si>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</si>
  <si>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</si>
  <si>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</si>
  <si>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</si>
  <si>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</si>
  <si>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</si>
  <si>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</si>
  <si>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</si>
  <si>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</si>
  <si>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</si>
  <si>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</si>
  <si>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</si>
  <si>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</si>
  <si>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</si>
  <si>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</si>
  <si>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</si>
  <si>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</si>
  <si>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</si>
  <si>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</si>
  <si>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</si>
  <si>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</si>
  <si>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</si>
  <si>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</si>
  <si>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</si>
  <si>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</si>
  <si>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</si>
  <si>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</si>
  <si>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</si>
  <si>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</si>
  <si>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</si>
  <si>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</si>
  <si>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</si>
  <si>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</si>
  <si>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</si>
  <si>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</si>
  <si>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</si>
  <si>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</si>
  <si>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</si>
  <si>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</si>
  <si>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</si>
  <si>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</si>
  <si>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</si>
  <si>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</si>
  <si>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</si>
  <si>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</si>
  <si>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</si>
  <si>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</si>
  <si>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</si>
  <si>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</si>
  <si>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</si>
  <si>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</si>
  <si>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</si>
  <si>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</si>
  <si>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</si>
  <si>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</si>
  <si>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</si>
  <si>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</si>
  <si>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</si>
  <si>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</si>
  <si>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</si>
  <si>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</si>
  <si>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</si>
  <si>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</si>
  <si>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</si>
  <si>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</si>
  <si>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</si>
  <si>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</si>
  <si>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</si>
  <si>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</si>
  <si>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</si>
  <si>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</si>
  <si>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</si>
  <si>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</si>
  <si>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</si>
  <si>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</si>
  <si>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</si>
  <si>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</si>
  <si>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</si>
  <si>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</si>
  <si>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</si>
  <si>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</si>
  <si>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</si>
  <si>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</si>
  <si>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</si>
  <si>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</si>
  <si>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</si>
  <si>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</si>
  <si>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</si>
  <si>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</si>
  <si>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</si>
  <si>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</si>
  <si>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</si>
  <si>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</si>
  <si>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</si>
  <si>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</si>
  <si>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</si>
  <si>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</si>
  <si>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</si>
  <si>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</si>
  <si>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</si>
  <si>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</si>
  <si>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</si>
  <si>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</si>
  <si>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</si>
  <si>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</si>
  <si>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</si>
  <si>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</si>
  <si>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</si>
  <si>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</si>
  <si>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</si>
  <si>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</si>
  <si>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</si>
  <si>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</si>
  <si>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</si>
  <si>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</si>
  <si>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</si>
  <si>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</si>
  <si>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</si>
  <si>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</si>
  <si>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</si>
  <si>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</si>
  <si>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</si>
  <si>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</si>
  <si>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</si>
  <si>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</si>
  <si>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</si>
  <si>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</si>
  <si>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</si>
  <si>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</si>
  <si>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</si>
  <si>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</si>
  <si>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</si>
  <si>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</si>
  <si>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</si>
  <si>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</si>
  <si>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</si>
  <si>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</si>
  <si>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</si>
  <si>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</si>
  <si>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</si>
  <si>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</si>
  <si>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</si>
  <si>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</si>
  <si>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</si>
  <si>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</si>
  <si>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</si>
  <si>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</si>
  <si>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</si>
  <si>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</si>
  <si>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</si>
  <si>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</si>
  <si>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</si>
  <si>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</si>
  <si>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</si>
  <si>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</si>
  <si>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</si>
  <si>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</si>
  <si>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</si>
  <si>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</si>
  <si>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</si>
  <si>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</si>
  <si>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</si>
  <si>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</si>
  <si>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</si>
  <si>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</si>
  <si>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</si>
  <si>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</si>
  <si>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</si>
  <si>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</si>
  <si>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</si>
  <si>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</si>
  <si>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</si>
  <si>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</si>
  <si>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</si>
  <si>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</si>
  <si>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</si>
  <si>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</si>
  <si>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</si>
  <si>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</si>
  <si>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</si>
  <si>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</si>
  <si>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</si>
  <si>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</si>
  <si>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</si>
  <si>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</si>
  <si>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</si>
  <si>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</si>
  <si>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</si>
  <si>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</si>
  <si>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</si>
  <si>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</si>
  <si>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</si>
  <si>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</si>
  <si>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</si>
  <si>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</si>
  <si>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</si>
  <si>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</si>
  <si>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</si>
  <si>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</si>
  <si>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</si>
  <si>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</si>
  <si>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</si>
  <si>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</si>
  <si>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</si>
  <si>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</si>
  <si>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</si>
  <si>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</si>
  <si>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</si>
  <si>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</si>
  <si>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</si>
  <si>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</si>
  <si>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</si>
  <si>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</si>
  <si>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</si>
  <si>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</si>
  <si>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</si>
  <si>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</si>
  <si>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</si>
  <si>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</si>
  <si>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</si>
  <si>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</si>
  <si>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</si>
  <si>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</si>
  <si>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</si>
  <si>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</si>
  <si>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</si>
  <si>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</si>
  <si>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</si>
  <si>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</si>
  <si>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</si>
  <si>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</si>
  <si>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</si>
  <si>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</si>
  <si>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</si>
  <si>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</si>
  <si>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</si>
  <si>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</si>
  <si>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</si>
  <si>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</si>
  <si>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</si>
  <si>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</si>
  <si>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</si>
  <si>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</si>
  <si>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</si>
  <si>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</si>
  <si>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</si>
  <si>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</si>
  <si>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</si>
  <si>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</si>
  <si>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</si>
  <si>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</si>
  <si>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</si>
  <si>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</si>
  <si>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</si>
  <si>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</si>
  <si>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</si>
  <si>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</si>
  <si>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</si>
  <si>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</si>
  <si>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</si>
  <si>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</si>
  <si>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</si>
  <si>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</si>
  <si>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</si>
  <si>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</si>
  <si>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</si>
  <si>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</si>
  <si>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</si>
  <si>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</si>
  <si>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</si>
  <si>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</si>
  <si>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</si>
  <si>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</si>
  <si>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</si>
  <si>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</si>
  <si>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</si>
  <si>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</si>
  <si>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</si>
  <si>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</si>
  <si>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</si>
  <si>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</si>
  <si>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</si>
  <si>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</si>
  <si>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</si>
  <si>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</si>
  <si>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</si>
  <si>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</si>
  <si>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</si>
  <si>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</si>
  <si>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</si>
  <si>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</si>
  <si>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</si>
  <si>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</si>
  <si>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</si>
  <si>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</si>
  <si>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</si>
  <si>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</si>
  <si>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</si>
  <si>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</si>
  <si>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</si>
  <si>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</si>
  <si>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</si>
  <si>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</si>
  <si>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</si>
  <si>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</si>
  <si>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</si>
  <si>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</si>
  <si>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</si>
  <si>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</si>
  <si>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</si>
  <si>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</si>
  <si>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</si>
  <si>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</si>
  <si>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</si>
  <si>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</si>
  <si>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</si>
  <si>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</si>
  <si>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</si>
  <si>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</si>
  <si>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</si>
  <si>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</si>
  <si>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</si>
  <si>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</si>
  <si>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</si>
  <si>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</si>
  <si>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</si>
  <si>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</si>
  <si>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</si>
  <si>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</si>
  <si>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</si>
  <si>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</si>
  <si>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</si>
  <si>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</si>
  <si>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</si>
  <si>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</si>
  <si>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</si>
  <si>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</si>
  <si>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</si>
  <si>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</si>
  <si>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</si>
  <si>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</si>
  <si>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</si>
  <si>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</si>
  <si>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</si>
  <si>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</si>
  <si>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</si>
  <si>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</si>
  <si>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</si>
  <si>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</si>
  <si>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</si>
  <si>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</si>
  <si>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</si>
  <si>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</si>
  <si>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</si>
  <si>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</si>
  <si>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</si>
  <si>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</si>
  <si>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</si>
  <si>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</si>
  <si>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</si>
  <si>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</si>
  <si>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</si>
  <si>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</si>
  <si>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</si>
  <si>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</si>
  <si>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</si>
  <si>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</si>
  <si>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</si>
  <si>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</si>
  <si>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</si>
  <si>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</si>
  <si>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</si>
  <si>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</si>
  <si>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</si>
  <si>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</si>
  <si>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</si>
  <si>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</si>
  <si>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</si>
  <si>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</si>
  <si>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</si>
  <si>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</si>
  <si>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</si>
  <si>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</si>
  <si>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</si>
  <si>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</si>
  <si>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</si>
  <si>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</si>
  <si>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</si>
  <si>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</si>
  <si>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</si>
  <si>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</si>
  <si>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</si>
  <si>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</si>
  <si>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</si>
  <si>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</si>
  <si>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</si>
  <si>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</si>
  <si>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</si>
  <si>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</si>
  <si>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</si>
  <si>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</si>
  <si>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</si>
  <si>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</si>
  <si>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</si>
  <si>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</si>
  <si>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</si>
  <si>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</si>
  <si>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</si>
  <si>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</si>
  <si>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</si>
  <si>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</si>
  <si>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</si>
  <si>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</si>
  <si>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</si>
  <si>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</si>
  <si>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</si>
  <si>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</si>
  <si>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</si>
  <si>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</si>
  <si>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</si>
  <si>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</si>
  <si>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</si>
  <si>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</si>
  <si>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</si>
  <si>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</si>
  <si>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</si>
  <si>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</si>
  <si>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</si>
  <si>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</si>
  <si>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</si>
  <si>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</si>
  <si>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</si>
  <si>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</si>
  <si>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</si>
  <si>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</si>
  <si>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</si>
  <si>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</si>
  <si>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</si>
  <si>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</si>
  <si>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</si>
  <si>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</si>
  <si>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</si>
  <si>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</si>
  <si>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</si>
  <si>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</si>
  <si>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</si>
  <si>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</si>
  <si>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</si>
  <si>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</si>
  <si>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</si>
  <si>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</si>
  <si>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</si>
  <si>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</si>
  <si>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</si>
  <si>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</si>
  <si>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</si>
  <si>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</si>
  <si>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</si>
  <si>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</si>
  <si>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</si>
  <si>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</si>
  <si>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</si>
  <si>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</si>
  <si>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</si>
  <si>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</si>
  <si>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</si>
  <si>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</si>
  <si>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</si>
  <si>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</si>
  <si>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</si>
  <si>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</si>
  <si>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</si>
  <si>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</si>
  <si>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</si>
  <si>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</si>
  <si>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</si>
  <si>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</si>
  <si>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</si>
  <si>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</si>
  <si>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</si>
  <si>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</si>
  <si>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</si>
  <si>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</si>
  <si>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</si>
  <si>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</si>
  <si>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</si>
  <si>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</si>
  <si>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</si>
  <si>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</si>
  <si>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</si>
  <si>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</si>
  <si>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</si>
  <si>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</si>
  <si>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</si>
  <si>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</si>
  <si>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</si>
  <si>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</si>
  <si>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</si>
  <si>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</si>
  <si>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</si>
  <si>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</si>
  <si>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</si>
  <si>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</si>
  <si>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</si>
  <si>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</si>
  <si>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</si>
  <si>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</si>
  <si>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</si>
  <si>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</si>
  <si>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</si>
  <si>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</si>
  <si>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</si>
  <si>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</si>
  <si>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</si>
  <si>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</si>
  <si>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</si>
  <si>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</si>
  <si>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</si>
  <si>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</si>
  <si>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</si>
  <si>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</si>
  <si>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</si>
  <si>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</si>
  <si>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</si>
  <si>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</si>
  <si>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</si>
  <si>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</si>
  <si>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</si>
  <si>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</si>
  <si>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</si>
  <si>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</si>
  <si>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</si>
  <si>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</si>
  <si>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</si>
  <si>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</si>
  <si>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</si>
  <si>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</si>
  <si>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</si>
  <si>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</si>
  <si>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</si>
  <si>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</si>
  <si>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</si>
  <si>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</si>
  <si>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</si>
  <si>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</si>
  <si>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</si>
  <si>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</si>
  <si>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</si>
  <si>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</si>
  <si>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</si>
  <si>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</si>
  <si>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</si>
  <si>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</si>
  <si>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</si>
  <si>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</si>
  <si>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</si>
  <si>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</si>
  <si>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</si>
  <si>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</si>
  <si>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</si>
  <si>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</si>
  <si>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</si>
  <si>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</si>
  <si>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</si>
  <si>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</si>
  <si>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</si>
  <si>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</si>
  <si>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</si>
  <si>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</si>
  <si>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</si>
  <si>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</si>
  <si>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</si>
  <si>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</si>
  <si>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</si>
  <si>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</si>
  <si>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</si>
  <si>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</si>
  <si>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</si>
  <si>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</si>
  <si>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</si>
  <si>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</si>
  <si>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</si>
  <si>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</si>
  <si>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</si>
  <si>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</si>
  <si>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</si>
  <si>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</si>
  <si>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</si>
  <si>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</si>
  <si>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</si>
  <si>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</si>
  <si>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</si>
  <si>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</si>
  <si>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</si>
  <si>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</si>
  <si>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</si>
  <si>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</si>
  <si>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</si>
  <si>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</si>
  <si>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</si>
  <si>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</si>
  <si>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</si>
  <si>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</si>
  <si>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</si>
  <si>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</si>
  <si>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</si>
  <si>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</si>
  <si>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</si>
  <si>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</si>
  <si>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</si>
  <si>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</si>
  <si>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</si>
  <si>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</si>
  <si>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</si>
  <si>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</si>
  <si>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</si>
  <si>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</si>
  <si>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</si>
  <si>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</si>
  <si>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</si>
  <si>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</si>
  <si>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</si>
  <si>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</si>
  <si>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</si>
  <si>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</si>
  <si>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</si>
  <si>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</si>
  <si>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</si>
  <si>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</si>
  <si>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</si>
  <si>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</si>
  <si>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</si>
  <si>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</si>
  <si>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</si>
  <si>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</si>
  <si>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</si>
  <si>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</si>
  <si>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</si>
  <si>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</si>
  <si>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</si>
  <si>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</si>
  <si>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</si>
  <si>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</si>
  <si>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</si>
  <si>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</si>
  <si>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</si>
  <si>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</si>
  <si>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</si>
  <si>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</si>
  <si>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</si>
  <si>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</si>
  <si>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</si>
  <si>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</si>
  <si>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</si>
  <si>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</si>
  <si>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</si>
  <si>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</si>
  <si>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</si>
  <si>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</si>
  <si>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</si>
  <si>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</si>
  <si>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</si>
  <si>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</si>
  <si>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</si>
  <si>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</si>
  <si>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</si>
  <si>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</si>
  <si>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</si>
  <si>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</si>
  <si>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</si>
  <si>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</si>
  <si>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</si>
  <si>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</si>
  <si>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</si>
  <si>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</si>
  <si>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</si>
  <si>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</si>
  <si>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</si>
  <si>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</si>
  <si>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</si>
  <si>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</si>
  <si>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</si>
  <si>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</si>
  <si>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</si>
  <si>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</si>
  <si>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</si>
  <si>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</si>
  <si>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</si>
  <si>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</si>
  <si>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</si>
  <si>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</si>
  <si>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</si>
  <si>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</si>
  <si>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</si>
  <si>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</si>
  <si>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</si>
  <si>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</si>
  <si>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</si>
  <si>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</si>
  <si>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</si>
  <si>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</si>
  <si>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</si>
  <si>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</si>
  <si>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</si>
  <si>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</si>
  <si>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</si>
  <si>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</si>
  <si>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</si>
  <si>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</si>
  <si>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</si>
  <si>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</si>
  <si>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</si>
  <si>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</si>
  <si>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</si>
  <si>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</si>
  <si>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</si>
  <si>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</si>
  <si>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</si>
  <si>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</si>
  <si>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</si>
  <si>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</si>
  <si>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</si>
  <si>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</si>
  <si>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</si>
  <si>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</si>
  <si>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</si>
  <si>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</si>
  <si>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</si>
  <si>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</si>
  <si>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</si>
  <si>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</si>
  <si>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</si>
  <si>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</si>
  <si>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</si>
  <si>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</si>
  <si>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</si>
  <si>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</si>
  <si>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</si>
  <si>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</si>
  <si>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</si>
  <si>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</si>
  <si>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</si>
  <si>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</si>
  <si>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</si>
  <si>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</si>
  <si>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</si>
  <si>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</si>
  <si>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</si>
  <si>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</si>
  <si>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</si>
  <si>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</si>
  <si>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</si>
  <si>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</si>
  <si>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</si>
  <si>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</si>
  <si>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</si>
  <si>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</si>
  <si>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</si>
  <si>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</si>
  <si>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</si>
  <si>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</si>
  <si>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</si>
  <si>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</si>
  <si>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</si>
  <si>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</si>
  <si>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</si>
  <si>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</si>
  <si>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</si>
  <si>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</si>
  <si>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</si>
  <si>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</si>
  <si>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</si>
  <si>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</si>
  <si>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</si>
  <si>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</si>
  <si>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</si>
  <si>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</si>
  <si>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</si>
  <si>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</si>
  <si>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</si>
  <si>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</si>
  <si>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</si>
  <si>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</si>
  <si>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</si>
  <si>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</si>
  <si>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</si>
  <si>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</si>
  <si>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</si>
  <si>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</si>
  <si>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</si>
  <si>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</si>
  <si>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</si>
  <si>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</si>
  <si>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</si>
  <si>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</si>
  <si>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</si>
  <si>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</si>
  <si>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</si>
  <si>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</si>
  <si>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</si>
  <si>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</si>
  <si>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</si>
  <si>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</si>
  <si>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</si>
  <si>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</si>
  <si>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</si>
  <si>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</si>
  <si>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</si>
  <si>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</si>
  <si>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</si>
  <si>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</si>
  <si>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</si>
  <si>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</si>
  <si>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</si>
  <si>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</si>
  <si>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</si>
  <si>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</si>
  <si>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</si>
  <si>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</si>
  <si>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</si>
  <si>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</si>
  <si>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</si>
  <si>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</si>
  <si>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</si>
  <si>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</si>
  <si>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</si>
  <si>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</si>
  <si>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</si>
  <si>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</si>
  <si>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</si>
  <si>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</si>
  <si>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</si>
  <si>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</si>
  <si>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</si>
  <si>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</si>
  <si>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</si>
  <si>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</si>
  <si>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</si>
  <si>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</si>
  <si>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</si>
  <si>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</si>
  <si>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</si>
  <si>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</si>
  <si>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</si>
  <si>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</si>
  <si>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</si>
  <si>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</si>
  <si>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</si>
  <si>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</si>
  <si>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</si>
  <si>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</si>
  <si>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</si>
  <si>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</si>
  <si>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</si>
  <si>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</si>
  <si>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</si>
  <si>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</si>
  <si>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</si>
  <si>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</si>
  <si>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</si>
  <si>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</si>
  <si>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</si>
  <si>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</si>
  <si>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</si>
  <si>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</si>
  <si>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</si>
  <si>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</si>
  <si>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</si>
  <si>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</si>
  <si>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</si>
  <si>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</si>
  <si>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</si>
  <si>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</si>
  <si>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</si>
  <si>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</si>
  <si>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</si>
  <si>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</si>
  <si>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</si>
  <si>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</si>
  <si>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</si>
  <si>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</si>
  <si>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</si>
  <si>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</si>
  <si>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</si>
  <si>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</si>
  <si>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</si>
  <si>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</si>
  <si>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</si>
  <si>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</si>
  <si>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</si>
  <si>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</si>
  <si>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</si>
  <si>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</si>
  <si>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</si>
  <si>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</si>
  <si>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</si>
  <si>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</si>
  <si>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</si>
  <si>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</si>
  <si>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</si>
  <si>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</si>
  <si>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</si>
  <si>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</si>
  <si>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</si>
  <si>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</si>
  <si>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</si>
  <si>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</si>
  <si>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</si>
  <si>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</si>
  <si>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</si>
  <si>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</si>
  <si>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</si>
  <si>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</si>
  <si>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</si>
  <si>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</si>
  <si>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</si>
  <si>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</si>
  <si>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</si>
  <si>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</si>
  <si>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</si>
  <si>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</si>
  <si>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</si>
  <si>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</si>
  <si>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</si>
  <si>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</si>
  <si>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</si>
  <si>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</si>
  <si>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</si>
  <si>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</si>
  <si>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</si>
  <si>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</si>
  <si>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</si>
  <si>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</si>
  <si>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</si>
  <si>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</si>
  <si>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</si>
  <si>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</si>
  <si>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</si>
  <si>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</si>
  <si>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</si>
  <si>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</si>
  <si>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</si>
  <si>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</si>
  <si>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</si>
  <si>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</si>
  <si>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</si>
  <si>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</si>
  <si>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</si>
  <si>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</si>
  <si>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</si>
  <si>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</si>
  <si>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</si>
  <si>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</si>
  <si>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</si>
  <si>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</si>
  <si>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</si>
  <si>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</si>
  <si>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</si>
  <si>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</si>
  <si>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</si>
  <si>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</si>
  <si>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</si>
  <si>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</si>
  <si>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</si>
  <si>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</si>
  <si>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</si>
  <si>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</si>
  <si>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</si>
  <si>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</si>
  <si>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</si>
  <si>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</si>
  <si>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</si>
  <si>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</si>
  <si>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</si>
  <si>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</si>
  <si>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</si>
  <si>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</si>
  <si>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</si>
  <si>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</si>
  <si>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</si>
  <si>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</si>
  <si>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</si>
  <si>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</si>
  <si>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</si>
  <si>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</si>
  <si>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</si>
  <si>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</si>
  <si>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</si>
  <si>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</si>
  <si>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</si>
  <si>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</si>
  <si>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</si>
  <si>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</si>
  <si>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</si>
  <si>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</si>
  <si>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</si>
  <si>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</si>
  <si>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</si>
  <si>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</si>
  <si>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</si>
  <si>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</si>
  <si>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</si>
  <si>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</si>
  <si>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</si>
  <si>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</si>
  <si>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</si>
  <si>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</si>
  <si>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</si>
  <si>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</si>
  <si>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</si>
  <si>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</si>
  <si>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</si>
  <si>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</si>
  <si>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</si>
  <si>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</si>
  <si>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</si>
  <si>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</si>
  <si>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</si>
  <si>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</si>
  <si>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</si>
  <si>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</si>
  <si>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</si>
  <si>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</si>
  <si>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</si>
  <si>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</si>
  <si>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</si>
  <si>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</si>
  <si>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</si>
  <si>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</si>
  <si>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</si>
  <si>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</si>
  <si>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</si>
  <si>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</si>
  <si>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</si>
  <si>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</si>
  <si>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</si>
  <si>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</si>
  <si>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</si>
  <si>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</si>
  <si>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</si>
  <si>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</si>
  <si>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</si>
  <si>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</si>
  <si>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</si>
  <si>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</si>
  <si>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</si>
  <si>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</si>
  <si>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</si>
  <si>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</si>
  <si>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</si>
  <si>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</si>
  <si>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</si>
  <si>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</si>
  <si>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</si>
  <si>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</si>
  <si>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</si>
  <si>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</si>
  <si>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</si>
  <si>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</si>
  <si>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</si>
  <si>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</si>
  <si>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</si>
  <si>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</si>
  <si>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</si>
  <si>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</si>
  <si>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</si>
  <si>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</si>
  <si>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</si>
  <si>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</si>
  <si>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</si>
  <si>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</si>
  <si>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</si>
  <si>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</si>
  <si>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</si>
  <si>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</si>
  <si>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</si>
  <si>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</si>
  <si>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</si>
  <si>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</si>
  <si>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</si>
  <si>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</si>
  <si>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</si>
  <si>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</si>
  <si>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</si>
  <si>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</si>
  <si>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</si>
  <si>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</si>
  <si>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</si>
  <si>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</si>
  <si>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</si>
  <si>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</si>
  <si>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</si>
  <si>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</si>
  <si>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</si>
  <si>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</si>
  <si>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</si>
  <si>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</si>
  <si>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</si>
  <si>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</si>
  <si>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</si>
  <si>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</si>
  <si>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</si>
  <si>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</si>
  <si>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</si>
  <si>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</si>
  <si>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</si>
  <si>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</si>
  <si>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</si>
  <si>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</si>
  <si>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</si>
  <si>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</si>
  <si>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</si>
  <si>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</si>
  <si>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</si>
  <si>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</si>
  <si>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</si>
  <si>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</si>
  <si>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</si>
  <si>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</si>
  <si>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</si>
  <si>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</si>
  <si>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</si>
  <si>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</si>
  <si>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</si>
  <si>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</si>
  <si>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</si>
  <si>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</si>
  <si>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</si>
  <si>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</si>
  <si>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</si>
  <si>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</si>
  <si>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</si>
  <si>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</si>
  <si>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</si>
  <si>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</si>
  <si>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</si>
  <si>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</si>
  <si>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</si>
  <si>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</si>
  <si>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</si>
  <si>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</si>
  <si>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</si>
  <si>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</si>
  <si>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</si>
  <si>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</si>
  <si>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</si>
  <si>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</si>
  <si>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</si>
  <si>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</si>
  <si>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</si>
  <si>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</si>
  <si>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</si>
  <si>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</si>
  <si>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</si>
  <si>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</si>
  <si>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</si>
  <si>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</si>
  <si>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</si>
  <si>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</si>
  <si>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</si>
  <si>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</si>
  <si>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</si>
  <si>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</si>
  <si>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</si>
  <si>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</si>
  <si>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</si>
  <si>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</si>
  <si>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</si>
  <si>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</si>
  <si>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</si>
  <si>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</si>
  <si>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</si>
  <si>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</si>
  <si>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</si>
  <si>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</si>
  <si>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</si>
  <si>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</si>
  <si>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</si>
  <si>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</si>
  <si>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</si>
  <si>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</si>
  <si>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</si>
  <si>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</si>
  <si>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</si>
  <si>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</si>
  <si>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</si>
  <si>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</si>
  <si>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</si>
  <si>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</si>
  <si>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</si>
  <si>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</si>
  <si>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</si>
  <si>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</si>
  <si>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</si>
  <si>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</si>
  <si>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</si>
  <si>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</si>
  <si>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</si>
  <si>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</si>
  <si>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</si>
  <si>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</si>
  <si>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</si>
  <si>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</si>
  <si>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</si>
  <si>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</si>
  <si>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</si>
  <si>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</si>
  <si>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</si>
  <si>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</si>
  <si>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</si>
  <si>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</si>
  <si>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</si>
  <si>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</si>
  <si>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</si>
  <si>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</si>
  <si>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</si>
  <si>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</si>
  <si>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</si>
  <si>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</si>
  <si>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</si>
  <si>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</si>
  <si>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</si>
  <si>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</si>
  <si>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</si>
  <si>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</si>
  <si>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</si>
  <si>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</si>
  <si>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</si>
  <si>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</si>
  <si>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</si>
  <si>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</si>
  <si>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</si>
  <si>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</si>
  <si>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</si>
  <si>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</si>
  <si>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</si>
  <si>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</si>
  <si>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</si>
  <si>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</si>
  <si>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</si>
  <si>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</si>
  <si>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</si>
  <si>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</si>
  <si>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</si>
  <si>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</si>
  <si>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</si>
  <si>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</si>
  <si>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</si>
  <si>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</si>
  <si>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</si>
  <si>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</si>
  <si>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</si>
  <si>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</si>
  <si>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</si>
  <si>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</si>
  <si>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</si>
  <si>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</si>
  <si>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</si>
  <si>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</si>
  <si>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</si>
  <si>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</si>
  <si>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</si>
  <si>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</si>
  <si>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</si>
  <si>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</si>
  <si>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</si>
  <si>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</si>
  <si>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</si>
  <si>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</si>
  <si>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</si>
  <si>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</si>
  <si>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</si>
  <si>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</si>
  <si>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</si>
  <si>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</si>
  <si>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</si>
  <si>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</si>
  <si>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</si>
  <si>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</si>
  <si>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</si>
  <si>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</si>
  <si>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</si>
  <si>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</si>
  <si>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</si>
  <si>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</si>
  <si>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</si>
  <si>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</si>
  <si>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</si>
  <si>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</si>
  <si>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</si>
  <si>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</si>
  <si>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</si>
  <si>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</si>
  <si>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</si>
  <si>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</si>
  <si>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</si>
  <si>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</si>
  <si>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</si>
  <si>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</si>
  <si>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</si>
  <si>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</si>
  <si>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</si>
  <si>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</si>
  <si>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</si>
  <si>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</si>
  <si>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</si>
  <si>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</si>
  <si>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</si>
  <si>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</si>
  <si>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</si>
  <si>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</si>
  <si>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</si>
  <si>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</si>
  <si>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</si>
  <si>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</si>
  <si>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</si>
  <si>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</si>
  <si>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</si>
  <si>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</si>
  <si>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</si>
  <si>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</si>
  <si>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</si>
  <si>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</si>
  <si>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</si>
  <si>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</si>
  <si>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</si>
  <si>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</si>
  <si>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</si>
  <si>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</si>
  <si>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</si>
  <si>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</si>
  <si>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</si>
  <si>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</si>
  <si>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</si>
  <si>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</si>
  <si>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</si>
  <si>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</si>
  <si>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</si>
  <si>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</si>
  <si>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</si>
  <si>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</si>
  <si>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</si>
  <si>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</si>
  <si>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</si>
  <si>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</si>
  <si>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</si>
  <si>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</si>
  <si>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</si>
  <si>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</si>
  <si>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</si>
  <si>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</si>
  <si>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</si>
  <si>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</si>
  <si>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</si>
  <si>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</si>
  <si>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</si>
  <si>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</si>
  <si>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</si>
  <si>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</si>
  <si>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</si>
  <si>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</si>
  <si>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</si>
  <si>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</si>
  <si>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</si>
  <si>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</si>
  <si>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</si>
  <si>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</si>
  <si>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</si>
  <si>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</si>
  <si>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</si>
  <si>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</si>
  <si>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</si>
  <si>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</si>
  <si>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</si>
  <si>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</si>
  <si>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</si>
  <si>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</si>
  <si>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</si>
  <si>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</si>
  <si>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</si>
  <si>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</si>
  <si>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</si>
  <si>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</si>
  <si>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</si>
  <si>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</si>
  <si>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</si>
  <si>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</si>
  <si>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</si>
  <si>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</si>
  <si>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</si>
  <si>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</si>
  <si>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</si>
  <si>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</si>
  <si>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</si>
  <si>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</si>
  <si>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</si>
  <si>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</si>
  <si>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</si>
  <si>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</si>
  <si>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</si>
  <si>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</si>
  <si>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</si>
  <si>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</si>
  <si>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</si>
  <si>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</si>
  <si>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</si>
  <si>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</si>
  <si>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</si>
  <si>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</si>
  <si>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</si>
  <si>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</si>
  <si>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</si>
  <si>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</si>
  <si>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</si>
  <si>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</si>
  <si>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</si>
  <si>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</si>
  <si>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</si>
  <si>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</si>
  <si>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</si>
  <si>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</si>
  <si>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</si>
  <si>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</si>
  <si>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</si>
  <si>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</si>
  <si>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</si>
  <si>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</si>
  <si>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</si>
  <si>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</si>
  <si>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</si>
  <si>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</si>
  <si>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</si>
  <si>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</si>
  <si>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</si>
  <si>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</si>
  <si>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</si>
  <si>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</si>
  <si>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</si>
  <si>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</si>
  <si>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</si>
  <si>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</si>
  <si>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</si>
  <si>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</si>
  <si>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</si>
  <si>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</si>
  <si>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</si>
  <si>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</si>
  <si>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</si>
  <si>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</si>
  <si>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</si>
  <si>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</si>
  <si>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</si>
  <si>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</si>
  <si>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</si>
  <si>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</si>
  <si>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</si>
  <si>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</si>
  <si>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</si>
  <si>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</si>
  <si>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</si>
  <si>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</si>
  <si>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</si>
  <si>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</si>
  <si>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</si>
  <si>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</si>
  <si>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</si>
  <si>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</si>
  <si>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</si>
  <si>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</si>
  <si>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</si>
  <si>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</si>
  <si>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</si>
  <si>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</si>
  <si>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</si>
  <si>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</si>
  <si>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</si>
  <si>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</si>
  <si>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</si>
  <si>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</si>
  <si>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</si>
  <si>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</si>
  <si>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</si>
  <si>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</si>
  <si>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</si>
  <si>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</si>
  <si>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</si>
  <si>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</si>
  <si>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</si>
  <si>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</si>
  <si>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</si>
  <si>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</si>
  <si>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</si>
  <si>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</si>
  <si>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</si>
  <si>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</si>
  <si>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</si>
  <si>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</si>
  <si>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</si>
  <si>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</si>
  <si>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</si>
  <si>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</si>
  <si>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</si>
  <si>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</si>
  <si>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</si>
  <si>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</si>
  <si>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</si>
  <si>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</si>
  <si>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</si>
  <si>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</si>
  <si>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</si>
  <si>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</si>
  <si>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</si>
  <si>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</si>
  <si>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</si>
  <si>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</si>
  <si>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</si>
  <si>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</si>
  <si>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</si>
  <si>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</si>
  <si>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</si>
  <si>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</si>
  <si>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</si>
  <si>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</si>
  <si>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</si>
  <si>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</si>
  <si>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</si>
  <si>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</si>
  <si>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</si>
  <si>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</si>
  <si>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</si>
  <si>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</si>
  <si>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</si>
  <si>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</si>
  <si>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</si>
  <si>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</si>
  <si>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</si>
  <si>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</si>
  <si>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</si>
  <si>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</si>
  <si>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</si>
  <si>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</si>
  <si>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</si>
  <si>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</si>
  <si>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</si>
  <si>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</si>
  <si>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</si>
  <si>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</si>
  <si>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</si>
  <si>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</si>
  <si>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</si>
  <si>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</si>
  <si>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</si>
  <si>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</si>
  <si>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</si>
  <si>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</si>
  <si>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</si>
  <si>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</si>
  <si>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</si>
  <si>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</si>
  <si>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</si>
  <si>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</si>
  <si>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</si>
  <si>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</si>
  <si>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</si>
  <si>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</si>
  <si>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</si>
  <si>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</si>
  <si>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</si>
  <si>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</si>
  <si>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</si>
  <si>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</si>
  <si>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</si>
  <si>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</si>
  <si>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</si>
  <si>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</si>
  <si>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</si>
  <si>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</si>
  <si>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</si>
  <si>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</si>
  <si>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</si>
  <si>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</si>
  <si>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</si>
  <si>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</si>
  <si>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</si>
  <si>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</si>
  <si>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</si>
  <si>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</si>
  <si>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</si>
  <si>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</si>
  <si>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</si>
  <si>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</si>
  <si>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</si>
  <si>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</si>
  <si>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</si>
  <si>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</si>
  <si>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</si>
  <si>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</si>
  <si>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</si>
  <si>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</si>
  <si>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</si>
  <si>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</si>
  <si>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</si>
  <si>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</si>
  <si>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</si>
  <si>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</si>
  <si>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</si>
  <si>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</si>
  <si>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</si>
  <si>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</si>
  <si>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</si>
  <si>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</si>
  <si>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</si>
  <si>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</si>
  <si>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</si>
  <si>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</si>
  <si>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</si>
  <si>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</si>
  <si>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</si>
  <si>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</si>
  <si>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</si>
  <si>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</si>
  <si>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</si>
  <si>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</si>
  <si>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</si>
  <si>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</si>
  <si>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</si>
  <si>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</si>
  <si>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</si>
  <si>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</si>
  <si>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</si>
  <si>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</si>
  <si>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</si>
  <si>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</si>
  <si>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</si>
  <si>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</si>
  <si>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</si>
  <si>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</si>
  <si>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</si>
  <si>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</si>
  <si>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</si>
  <si>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</si>
  <si>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</si>
  <si>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</si>
  <si>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</si>
  <si>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</si>
  <si>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</si>
  <si>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</si>
  <si>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</si>
  <si>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</si>
  <si>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</si>
  <si>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</si>
  <si>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</si>
  <si>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</si>
  <si>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</si>
  <si>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</si>
  <si>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</si>
  <si>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</si>
  <si>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</si>
  <si>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</si>
  <si>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</si>
  <si>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</si>
  <si>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</si>
  <si>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</si>
  <si>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</si>
  <si>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</si>
  <si>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</si>
  <si>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</si>
  <si>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</si>
  <si>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</si>
  <si>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</si>
  <si>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</si>
  <si>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</si>
  <si>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</si>
  <si>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</si>
  <si>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</si>
  <si>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</si>
  <si>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</si>
  <si>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</si>
  <si>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</si>
  <si>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</si>
  <si>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</si>
  <si>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</si>
  <si>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</si>
  <si>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</si>
  <si>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</si>
  <si>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</si>
  <si>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</si>
  <si>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</si>
  <si>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</si>
  <si>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</si>
  <si>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</si>
  <si>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</si>
  <si>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</si>
  <si>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</si>
  <si>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</si>
  <si>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</si>
  <si>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</si>
  <si>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</si>
  <si>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</si>
  <si>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</si>
  <si>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</si>
  <si>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</si>
  <si>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</si>
  <si>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</si>
  <si>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</si>
  <si>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</si>
  <si>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</si>
  <si>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</si>
  <si>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</si>
  <si>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</si>
  <si>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</si>
  <si>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</si>
  <si>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</si>
  <si>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</si>
  <si>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</si>
  <si>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</si>
  <si>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</si>
  <si>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</si>
  <si>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</si>
  <si>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</si>
  <si>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</si>
  <si>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</si>
  <si>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</si>
  <si>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</si>
  <si>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</si>
  <si>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</si>
  <si>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</si>
  <si>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</si>
  <si>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</si>
  <si>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</si>
  <si>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</si>
  <si>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</si>
  <si>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</si>
  <si>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</si>
  <si>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</si>
  <si>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</si>
  <si>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</si>
  <si>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</si>
  <si>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</si>
  <si>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</si>
  <si>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</si>
  <si>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</si>
  <si>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</si>
  <si>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</si>
  <si>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</si>
  <si>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</si>
  <si>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</si>
  <si>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</si>
  <si>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</si>
  <si>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</si>
  <si>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</si>
  <si>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</si>
  <si>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</si>
  <si>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</si>
  <si>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</si>
  <si>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</si>
  <si>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</si>
  <si>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</si>
  <si>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</si>
  <si>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</si>
  <si>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</si>
  <si>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</si>
  <si>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</si>
  <si>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</si>
  <si>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</si>
  <si>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</si>
  <si>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</si>
  <si>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</si>
  <si>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</si>
  <si>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</si>
  <si>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</si>
  <si>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</si>
  <si>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</si>
  <si>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</si>
  <si>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</si>
  <si>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</si>
  <si>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</si>
  <si>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</si>
  <si>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</si>
  <si>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</si>
  <si>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</si>
  <si>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</si>
  <si>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</si>
  <si>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</si>
  <si>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</si>
  <si>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</si>
  <si>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</si>
  <si>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</si>
  <si>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</si>
  <si>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</si>
  <si>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</si>
  <si>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</si>
  <si>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</si>
  <si>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</si>
  <si>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</si>
  <si>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</si>
  <si>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</si>
  <si>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</si>
  <si>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</si>
  <si>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</si>
  <si>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</si>
  <si>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</si>
  <si>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</si>
  <si>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</si>
  <si>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</si>
  <si>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</si>
  <si>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</si>
  <si>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</si>
  <si>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</si>
  <si>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</si>
  <si>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</si>
  <si>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</si>
  <si>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</si>
  <si>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</si>
  <si>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</si>
  <si>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</si>
  <si>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</si>
  <si>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</si>
  <si>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</si>
  <si>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</si>
  <si>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</si>
  <si>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</si>
  <si>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</si>
  <si>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</si>
  <si>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</si>
  <si>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</si>
  <si>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</si>
  <si>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</si>
  <si>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</si>
  <si>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</si>
  <si>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</si>
  <si>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</si>
  <si>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</si>
  <si>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</si>
  <si>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</si>
  <si>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</si>
  <si>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</si>
  <si>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</si>
  <si>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</si>
  <si>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</si>
  <si>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</si>
  <si>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</si>
  <si>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</si>
  <si>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</si>
  <si>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</si>
  <si>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</si>
  <si>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</si>
  <si>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</si>
  <si>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</si>
  <si>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</si>
  <si>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</si>
  <si>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</si>
  <si>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</si>
  <si>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</si>
  <si>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</si>
  <si>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</si>
  <si>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</si>
  <si>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</si>
  <si>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</si>
  <si>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</si>
  <si>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</si>
  <si>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</si>
  <si>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</si>
  <si>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</si>
  <si>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</si>
  <si>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</si>
  <si>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</si>
  <si>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</si>
  <si>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</si>
  <si>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</si>
  <si>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</si>
  <si>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</si>
  <si>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</si>
  <si>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</si>
  <si>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</si>
  <si>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</si>
  <si>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</si>
  <si>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</si>
  <si>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</si>
  <si>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</si>
  <si>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</si>
  <si>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</si>
  <si>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</si>
  <si>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</si>
  <si>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</si>
  <si>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</si>
  <si>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</si>
  <si>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</si>
  <si>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</si>
  <si>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</si>
  <si>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</si>
  <si>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</si>
  <si>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</si>
  <si>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</si>
  <si>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</si>
  <si>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</si>
  <si>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</si>
  <si>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</si>
  <si>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</si>
  <si>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</si>
  <si>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</si>
  <si>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</si>
  <si>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</si>
  <si>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</si>
  <si>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</si>
  <si>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</si>
  <si>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</si>
  <si>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</si>
  <si>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</si>
  <si>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</si>
  <si>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</si>
  <si>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</si>
  <si>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</si>
  <si>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</si>
  <si>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</si>
  <si>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</si>
  <si>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</si>
  <si>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</si>
  <si>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</si>
  <si>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</si>
  <si>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</si>
  <si>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</si>
  <si>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</si>
  <si>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</si>
  <si>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</si>
  <si>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</si>
  <si>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</si>
  <si>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</si>
  <si>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</si>
  <si>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</si>
  <si>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</si>
  <si>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</si>
  <si>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</si>
  <si>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</si>
  <si>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</si>
  <si>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</si>
  <si>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</si>
  <si>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</si>
  <si>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</si>
  <si>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</si>
  <si>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</si>
  <si>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</si>
  <si>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</si>
  <si>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</si>
  <si>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</si>
  <si>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</si>
  <si>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</si>
  <si>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</si>
  <si>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</si>
  <si>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</si>
  <si>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</si>
  <si>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</si>
  <si>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</si>
  <si>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</si>
  <si>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</si>
  <si>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</si>
  <si>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</si>
  <si>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</si>
  <si>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</si>
  <si>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</si>
  <si>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</si>
  <si>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</si>
  <si>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</si>
  <si>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</si>
  <si>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</si>
  <si>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</si>
  <si>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</si>
  <si>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</si>
  <si>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</si>
  <si>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</si>
  <si>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</si>
  <si>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</si>
  <si>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</si>
  <si>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</si>
  <si>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</si>
  <si>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</si>
  <si>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</si>
  <si>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</si>
  <si>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</si>
  <si>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</si>
  <si>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</si>
  <si>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</si>
  <si>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</si>
  <si>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</si>
  <si>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</si>
  <si>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</si>
  <si>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</si>
  <si>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</si>
  <si>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</si>
  <si>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</si>
  <si>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</si>
  <si>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</si>
  <si>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</si>
  <si>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</si>
  <si>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</si>
  <si>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</si>
  <si>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</si>
  <si>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</si>
  <si>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</si>
  <si>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</si>
  <si>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</si>
  <si>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</si>
  <si>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</si>
  <si>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</si>
  <si>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</si>
  <si>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</si>
  <si>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</si>
  <si>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</si>
  <si>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</si>
  <si>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</si>
  <si>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</si>
  <si>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</si>
  <si>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</si>
  <si>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</si>
  <si>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</si>
  <si>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</si>
  <si>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</si>
  <si>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</si>
  <si>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</si>
  <si>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</si>
  <si>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</si>
  <si>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</si>
  <si>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</si>
  <si>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</si>
  <si>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</si>
  <si>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</si>
  <si>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</si>
  <si>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</si>
  <si>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</si>
  <si>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</si>
  <si>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</si>
  <si>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</si>
  <si>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</si>
  <si>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</si>
  <si>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</si>
  <si>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</si>
  <si>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</si>
  <si>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</si>
  <si>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</si>
  <si>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</si>
  <si>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</si>
  <si>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</si>
  <si>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</si>
  <si>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</si>
  <si>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</si>
  <si>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</si>
  <si>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</si>
  <si>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</si>
  <si>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</si>
  <si>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</si>
  <si>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</si>
  <si>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</si>
  <si>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</si>
  <si>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</si>
  <si>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</si>
  <si>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</si>
  <si>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</si>
  <si>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</si>
  <si>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</si>
  <si>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</si>
  <si>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</si>
  <si>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</si>
  <si>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</si>
  <si>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</si>
  <si>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</si>
  <si>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</si>
  <si>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</si>
  <si>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</si>
  <si>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</si>
  <si>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</si>
  <si>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</si>
  <si>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</si>
  <si>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</si>
  <si>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</si>
  <si>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</si>
  <si>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</si>
  <si>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</si>
  <si>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</si>
  <si>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</si>
  <si>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</si>
  <si>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</si>
  <si>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</si>
  <si>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</si>
  <si>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</si>
  <si>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</si>
  <si>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</si>
  <si>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</si>
  <si>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</si>
  <si>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</si>
  <si>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</si>
  <si>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</si>
  <si>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</si>
  <si>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</si>
  <si>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</si>
  <si>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</si>
  <si>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</si>
  <si>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</si>
  <si>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</si>
  <si>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</si>
  <si>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</si>
  <si>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</si>
  <si>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</si>
  <si>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</si>
  <si>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</si>
  <si>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</si>
  <si>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</si>
  <si>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</si>
  <si>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</si>
  <si>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</si>
  <si>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</si>
  <si>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</si>
  <si>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</si>
  <si>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</si>
  <si>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</si>
  <si>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</si>
  <si>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</si>
  <si>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</si>
  <si>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</si>
  <si>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</si>
  <si>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</si>
  <si>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</si>
  <si>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</si>
  <si>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</si>
  <si>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</si>
  <si>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</si>
  <si>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</si>
  <si>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</si>
  <si>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</si>
  <si>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</si>
  <si>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</si>
  <si>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</si>
  <si>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</si>
  <si>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</si>
  <si>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</si>
  <si>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</si>
  <si>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</si>
  <si>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</si>
  <si>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</si>
  <si>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</si>
  <si>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</si>
  <si>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</si>
  <si>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</si>
  <si>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</si>
  <si>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</si>
  <si>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</si>
  <si>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</si>
  <si>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</si>
  <si>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</si>
  <si>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</si>
  <si>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</si>
  <si>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</si>
  <si>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</si>
  <si>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</si>
  <si>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</si>
  <si>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</si>
  <si>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</si>
  <si>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</si>
  <si>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</si>
  <si>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</si>
  <si>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</si>
  <si>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</si>
  <si>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</si>
  <si>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</si>
  <si>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</si>
  <si>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</si>
  <si>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</si>
  <si>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</si>
  <si>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</si>
  <si>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</si>
  <si>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</si>
  <si>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</si>
  <si>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</si>
  <si>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</si>
  <si>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</si>
  <si>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</si>
  <si>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</si>
  <si>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</si>
  <si>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</si>
  <si>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</si>
  <si>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</si>
  <si>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</si>
  <si>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</si>
  <si>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</si>
  <si>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</si>
  <si>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</si>
  <si>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</si>
  <si>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</si>
  <si>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</si>
  <si>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</si>
  <si>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</si>
  <si>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</si>
  <si>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</si>
  <si>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</si>
  <si>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</si>
  <si>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</si>
  <si>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</si>
  <si>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</si>
  <si>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</si>
  <si>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</si>
  <si>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</si>
  <si>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</si>
  <si>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</si>
  <si>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</si>
  <si>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</si>
  <si>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</si>
  <si>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</si>
  <si>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</si>
  <si>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</si>
  <si>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</si>
  <si>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</si>
  <si>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</si>
  <si>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</si>
  <si>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</si>
  <si>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</si>
  <si>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</si>
  <si>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</si>
  <si>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</si>
  <si>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</si>
  <si>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</si>
  <si>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</si>
  <si>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</si>
  <si>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</si>
  <si>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</si>
  <si>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</si>
  <si>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</si>
  <si>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</si>
  <si>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</si>
  <si>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</si>
  <si>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</si>
  <si>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</si>
  <si>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</si>
  <si>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</si>
  <si>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</si>
  <si>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</si>
  <si>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</si>
  <si>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</si>
  <si>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</si>
  <si>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</si>
  <si>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</si>
  <si>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</si>
  <si>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</si>
  <si>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</si>
  <si>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</si>
  <si>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</si>
  <si>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</si>
  <si>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</si>
  <si>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</si>
  <si>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</si>
  <si>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</si>
  <si>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</si>
  <si>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</si>
  <si>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</si>
  <si>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</si>
  <si>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</si>
  <si>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</si>
  <si>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</si>
  <si>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</si>
  <si>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</si>
  <si>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</si>
  <si>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</si>
  <si>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</si>
  <si>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</si>
  <si>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</si>
  <si>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</si>
  <si>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</si>
  <si>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</si>
  <si>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</si>
  <si>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</si>
  <si>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</si>
  <si>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</si>
  <si>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</si>
  <si>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</si>
  <si>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</si>
  <si>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</si>
  <si>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</si>
  <si>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</si>
  <si>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</si>
  <si>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</si>
  <si>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</si>
  <si>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</si>
  <si>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</si>
  <si>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</si>
  <si>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</si>
  <si>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</si>
  <si>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</si>
  <si>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</si>
  <si>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</si>
  <si>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</si>
  <si>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</si>
  <si>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</si>
  <si>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</si>
  <si>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</si>
  <si>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</si>
  <si>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</si>
  <si>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</si>
  <si>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</si>
  <si>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</si>
  <si>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</si>
  <si>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</si>
  <si>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</si>
  <si>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</si>
  <si>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</si>
  <si>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</si>
  <si>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</si>
  <si>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</si>
  <si>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</si>
  <si>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</si>
  <si>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</si>
  <si>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</si>
  <si>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</si>
  <si>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</si>
  <si>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</si>
  <si>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</si>
  <si>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</si>
  <si>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</si>
  <si>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</si>
  <si>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</si>
  <si>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</si>
  <si>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</si>
  <si>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</si>
  <si>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</si>
  <si>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</si>
  <si>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</si>
  <si>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</si>
  <si>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</si>
  <si>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</si>
  <si>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</si>
  <si>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</si>
  <si>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</si>
  <si>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</si>
  <si>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</si>
  <si>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</si>
  <si>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</si>
  <si>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</si>
  <si>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</si>
  <si>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</si>
  <si>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</si>
  <si>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</si>
  <si>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</si>
  <si>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</si>
  <si>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</si>
  <si>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</si>
  <si>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</si>
  <si>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</si>
  <si>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</si>
  <si>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</si>
  <si>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</si>
  <si>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</si>
  <si>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</si>
  <si>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</si>
  <si>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</si>
  <si>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</si>
  <si>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</si>
  <si>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</si>
  <si>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</si>
  <si>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</si>
  <si>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</si>
  <si>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</si>
  <si>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</si>
  <si>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</si>
  <si>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</si>
  <si>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</si>
  <si>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</si>
  <si>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</si>
  <si>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</si>
  <si>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</si>
  <si>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</si>
  <si>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</si>
  <si>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</si>
  <si>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</si>
  <si>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</si>
  <si>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</si>
  <si>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</si>
  <si>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</si>
  <si>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</si>
  <si>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</si>
  <si>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</si>
  <si>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</si>
  <si>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</si>
  <si>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</si>
  <si>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</si>
  <si>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</si>
  <si>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</si>
  <si>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</si>
  <si>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</si>
  <si>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</si>
  <si>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</si>
  <si>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</si>
  <si>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</si>
  <si>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</si>
  <si>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</si>
  <si>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</si>
  <si>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</si>
  <si>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</si>
  <si>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</si>
  <si>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</si>
  <si>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</si>
  <si>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</si>
  <si>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</si>
  <si>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</si>
  <si>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</si>
  <si>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</si>
  <si>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</si>
  <si>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</si>
  <si>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</si>
  <si>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</si>
  <si>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</si>
  <si>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</si>
  <si>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</si>
  <si>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</si>
  <si>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</si>
  <si>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</si>
  <si>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</si>
  <si>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</si>
  <si>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</si>
  <si>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</si>
  <si>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</si>
  <si>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</si>
  <si>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</si>
  <si>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</si>
  <si>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</si>
  <si>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</si>
  <si>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</si>
  <si>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</si>
  <si>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</si>
  <si>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</si>
  <si>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</si>
  <si>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</si>
  <si>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</si>
  <si>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</si>
  <si>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</si>
  <si>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</si>
  <si>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</si>
  <si>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</si>
  <si>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</si>
  <si>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</si>
  <si>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</si>
  <si>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</si>
  <si>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</si>
  <si>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</si>
  <si>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</si>
  <si>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</si>
  <si>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</si>
  <si>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</si>
  <si>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</si>
  <si>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</si>
  <si>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</si>
  <si>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</si>
  <si>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</si>
  <si>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</si>
  <si>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</si>
  <si>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</si>
  <si>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</si>
  <si>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</si>
  <si>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</si>
  <si>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</si>
  <si>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</si>
  <si>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</si>
  <si>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</si>
  <si>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</si>
  <si>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</si>
  <si>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</si>
  <si>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</si>
  <si>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</si>
  <si>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</si>
  <si>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</si>
  <si>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</si>
  <si>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</si>
  <si>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</si>
  <si>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</si>
  <si>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</si>
  <si>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</si>
  <si>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</si>
  <si>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</si>
  <si>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</si>
  <si>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</si>
  <si>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</si>
  <si>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</si>
  <si>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</si>
  <si>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</si>
  <si>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</si>
  <si>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</si>
  <si>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</si>
  <si>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</si>
  <si>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</si>
  <si>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</si>
  <si>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</si>
  <si>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</si>
  <si>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</si>
  <si>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</si>
  <si>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</si>
  <si>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</si>
  <si>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</si>
  <si>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</si>
  <si>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</si>
  <si>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</si>
  <si>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</si>
  <si>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</si>
  <si>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</si>
  <si>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</si>
  <si>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</si>
  <si>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</si>
  <si>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</si>
  <si>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</si>
  <si>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</si>
  <si>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</si>
  <si>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</si>
  <si>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</si>
  <si>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</si>
  <si>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</si>
  <si>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</si>
  <si>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</si>
  <si>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</si>
  <si>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</si>
  <si>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</si>
  <si>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</si>
  <si>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</si>
  <si>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</si>
  <si>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</si>
  <si>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</si>
  <si>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</si>
  <si>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</si>
  <si>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</si>
  <si>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</si>
  <si>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</si>
  <si>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</si>
  <si>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</si>
  <si>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</si>
  <si>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</si>
  <si>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</si>
  <si>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</si>
  <si>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</si>
  <si>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</si>
  <si>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</si>
  <si>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</si>
  <si>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</si>
  <si>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</si>
  <si>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</si>
  <si>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</si>
  <si>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</si>
  <si>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</si>
  <si>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</si>
  <si>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</si>
  <si>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</si>
  <si>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</si>
  <si>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</si>
  <si>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</si>
  <si>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</si>
  <si>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</si>
  <si>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</si>
  <si>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</si>
  <si>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</si>
  <si>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</si>
  <si>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</si>
  <si>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</si>
  <si>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</si>
  <si>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</si>
  <si>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</si>
  <si>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</si>
  <si>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</si>
  <si>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</si>
  <si>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</si>
  <si>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</si>
  <si>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</si>
  <si>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</si>
  <si>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</si>
  <si>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</si>
  <si>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</si>
  <si>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</si>
  <si>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</si>
  <si>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</si>
  <si>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</si>
  <si>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</si>
  <si>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</si>
  <si>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</si>
  <si>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</si>
  <si>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</si>
  <si>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</si>
  <si>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</si>
  <si>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</si>
  <si>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</si>
  <si>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</si>
  <si>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</si>
  <si>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</si>
  <si>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</si>
  <si>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</si>
  <si>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</si>
  <si>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</si>
  <si>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</si>
  <si>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</si>
  <si>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</si>
  <si>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</si>
  <si>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</si>
  <si>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</si>
  <si>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</si>
  <si>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</si>
  <si>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</si>
  <si>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</si>
  <si>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</si>
  <si>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</si>
  <si>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</si>
  <si>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</si>
  <si>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</si>
  <si>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</si>
  <si>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</si>
  <si>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</si>
  <si>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</si>
  <si>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</si>
  <si>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</si>
  <si>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</si>
  <si>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</si>
  <si>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</si>
  <si>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</si>
  <si>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</si>
  <si>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</si>
  <si>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</si>
  <si>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</si>
  <si>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</si>
  <si>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</si>
  <si>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</si>
  <si>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</si>
  <si>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</si>
  <si>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</si>
  <si>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</si>
  <si>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</si>
  <si>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</si>
  <si>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</si>
  <si>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</si>
  <si>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</si>
  <si>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</si>
  <si>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</si>
  <si>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</si>
  <si>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</si>
  <si>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</si>
  <si>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</si>
  <si>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</si>
  <si>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</si>
  <si>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</si>
  <si>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</si>
  <si>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</si>
  <si>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</si>
  <si>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</si>
  <si>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</si>
  <si>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</si>
  <si>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</si>
  <si>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</si>
  <si>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</si>
  <si>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</si>
  <si>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</si>
  <si>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</si>
  <si>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</si>
  <si>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</si>
  <si>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</si>
  <si>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</si>
  <si>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</si>
  <si>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</si>
  <si>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</si>
  <si>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</si>
  <si>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</si>
  <si>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</si>
  <si>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</si>
  <si>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</si>
  <si>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</si>
  <si>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</si>
  <si>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</si>
  <si>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</si>
  <si>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</si>
  <si>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</si>
  <si>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</si>
  <si>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</si>
  <si>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</si>
  <si>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</si>
  <si>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</si>
  <si>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</si>
  <si>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</si>
  <si>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</si>
  <si>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</si>
  <si>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</si>
  <si>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</si>
  <si>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</si>
  <si>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</si>
  <si>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</si>
  <si>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</si>
  <si>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</si>
  <si>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</si>
  <si>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</si>
  <si>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</si>
  <si>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</si>
  <si>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</si>
  <si>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</si>
  <si>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</si>
  <si>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</si>
  <si>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</si>
  <si>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</si>
  <si>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</si>
  <si>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</si>
  <si>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</si>
  <si>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</si>
  <si>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</si>
  <si>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</si>
  <si>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</si>
  <si>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</si>
  <si>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</si>
  <si>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</si>
  <si>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</si>
  <si>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</si>
  <si>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</si>
  <si>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</si>
  <si>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</si>
  <si>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</si>
  <si>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</si>
  <si>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</si>
  <si>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</si>
  <si>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</si>
  <si>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</si>
  <si>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</si>
  <si>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</si>
  <si>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</si>
  <si>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</si>
  <si>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</si>
  <si>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</si>
  <si>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</si>
  <si>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</si>
  <si>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</si>
  <si>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</si>
  <si>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</si>
  <si>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</si>
  <si>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</si>
  <si>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</si>
  <si>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</si>
  <si>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</si>
  <si>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</si>
  <si>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</si>
  <si>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</si>
  <si>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</si>
  <si>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</si>
  <si>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</si>
  <si>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</si>
  <si>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</si>
  <si>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</si>
  <si>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</si>
  <si>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</si>
  <si>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</si>
  <si>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</si>
  <si>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</si>
  <si>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</si>
  <si>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</si>
  <si>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</si>
  <si>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</si>
  <si>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</si>
  <si>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</si>
  <si>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</si>
  <si>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</si>
  <si>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</si>
  <si>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</si>
  <si>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</si>
  <si>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</si>
  <si>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</si>
  <si>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</si>
  <si>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</si>
  <si>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</si>
  <si>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</si>
  <si>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</si>
  <si>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</si>
  <si>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</si>
  <si>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</si>
  <si>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</si>
  <si>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</si>
  <si>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</si>
  <si>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</si>
  <si>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</si>
  <si>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</si>
  <si>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</si>
  <si>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</si>
  <si>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</si>
  <si>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</si>
  <si>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</si>
  <si>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</si>
  <si>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</si>
  <si>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</si>
  <si>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</si>
  <si>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</si>
  <si>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</si>
  <si>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</si>
  <si>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</si>
  <si>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</si>
  <si>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</si>
  <si>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</si>
  <si>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</si>
  <si>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</si>
  <si>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</si>
  <si>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</si>
  <si>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</si>
  <si>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</si>
  <si>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</si>
  <si>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</si>
  <si>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</si>
  <si>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</si>
  <si>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</si>
  <si>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</si>
  <si>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</si>
  <si>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</si>
  <si>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</si>
  <si>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</si>
  <si>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</si>
  <si>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</si>
  <si>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</si>
  <si>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</si>
  <si>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</si>
  <si>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</si>
  <si>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</si>
  <si>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</si>
  <si>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</si>
  <si>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</si>
  <si>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</si>
  <si>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</si>
  <si>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</si>
  <si>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</si>
  <si>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</si>
  <si>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</si>
  <si>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</si>
  <si>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</si>
  <si>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</si>
  <si>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</si>
  <si>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</si>
  <si>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</si>
  <si>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</si>
  <si>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</si>
  <si>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</si>
  <si>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</si>
  <si>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</si>
  <si>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</si>
  <si>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</si>
  <si>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</si>
  <si>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</si>
  <si>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</si>
  <si>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</si>
  <si>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</si>
  <si>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</si>
  <si>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</si>
  <si>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</si>
  <si>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</si>
  <si>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</si>
  <si>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</si>
  <si>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</si>
  <si>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</si>
  <si>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</si>
  <si>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</si>
  <si>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</si>
  <si>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</si>
  <si>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</si>
  <si>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</si>
  <si>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</si>
  <si>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</si>
  <si>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</si>
  <si>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</si>
  <si>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</si>
  <si>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</si>
  <si>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</si>
  <si>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</si>
  <si>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</si>
  <si>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</si>
  <si>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</si>
  <si>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</si>
  <si>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</si>
  <si>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</si>
  <si>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</si>
  <si>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</si>
  <si>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</si>
  <si>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</si>
  <si>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</si>
  <si>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</si>
  <si>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</si>
  <si>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</si>
  <si>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</si>
  <si>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</si>
  <si>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</si>
  <si>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</si>
  <si>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</si>
  <si>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</si>
  <si>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</si>
  <si>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</si>
  <si>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</si>
  <si>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</si>
  <si>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</si>
  <si>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</si>
  <si>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</si>
  <si>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</si>
  <si>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</si>
  <si>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</si>
  <si>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</si>
  <si>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</si>
  <si>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</si>
  <si>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</si>
  <si>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</si>
  <si>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</si>
  <si>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</si>
  <si>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</si>
  <si>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</si>
  <si>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</si>
  <si>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</si>
  <si>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</si>
  <si>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</si>
  <si>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</si>
  <si>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</si>
  <si>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</si>
  <si>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</si>
  <si>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</si>
  <si>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</si>
  <si>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</si>
  <si>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</si>
  <si>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</si>
  <si>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</si>
  <si>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</si>
  <si>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</si>
  <si>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</si>
  <si>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</si>
  <si>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</si>
  <si>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</si>
  <si>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</si>
  <si>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</si>
  <si>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</si>
  <si>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</si>
  <si>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</si>
  <si>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</si>
  <si>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</si>
  <si>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</si>
  <si>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</si>
  <si>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</si>
  <si>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</si>
  <si>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</si>
  <si>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</si>
  <si>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</si>
  <si>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</si>
  <si>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</si>
  <si>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</si>
  <si>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</si>
  <si>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</si>
  <si>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</si>
  <si>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</si>
  <si>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</si>
  <si>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</si>
  <si>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</si>
  <si>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</si>
  <si>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</si>
  <si>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</si>
  <si>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</si>
  <si>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</si>
  <si>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</si>
  <si>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</si>
  <si>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</si>
  <si>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</si>
  <si>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</si>
  <si>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</si>
  <si>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</si>
  <si>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</si>
  <si>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</si>
  <si>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</si>
  <si>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</si>
  <si>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</si>
  <si>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</si>
  <si>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</si>
  <si>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</si>
  <si>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</si>
  <si>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</si>
  <si>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</si>
  <si>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</si>
  <si>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</si>
  <si>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</si>
  <si>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</si>
  <si>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</si>
  <si>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</si>
  <si>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</si>
  <si>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</si>
  <si>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</si>
  <si>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</si>
  <si>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</si>
  <si>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</si>
  <si>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</si>
  <si>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</si>
  <si>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</si>
  <si>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</si>
  <si>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</si>
  <si>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</si>
  <si>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</si>
  <si>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</si>
  <si>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</si>
  <si>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</si>
  <si>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</si>
  <si>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</si>
  <si>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</si>
  <si>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</si>
  <si>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</si>
  <si>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</si>
  <si>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</si>
  <si>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</si>
  <si>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</si>
  <si>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</si>
  <si>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</si>
  <si>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</si>
  <si>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</si>
  <si>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</si>
  <si>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</si>
  <si>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</si>
  <si>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</si>
  <si>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</si>
  <si>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</si>
  <si>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</si>
  <si>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</si>
  <si>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</si>
  <si>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</si>
  <si>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</si>
  <si>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</si>
  <si>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</si>
  <si>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</si>
  <si>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</si>
  <si>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</si>
  <si>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</si>
  <si>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</si>
  <si>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</si>
  <si>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</si>
  <si>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</si>
  <si>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</si>
  <si>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</si>
  <si>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</si>
  <si>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</si>
  <si>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</si>
  <si>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</si>
  <si>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</si>
  <si>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</si>
  <si>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</si>
  <si>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</si>
  <si>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</si>
  <si>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</si>
  <si>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</si>
  <si>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</si>
  <si>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</si>
  <si>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</si>
  <si>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</si>
  <si>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</si>
  <si>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</si>
  <si>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</si>
  <si>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</si>
  <si>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</si>
  <si>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</si>
  <si>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</si>
  <si>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</si>
  <si>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</si>
  <si>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</si>
  <si>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</si>
  <si>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</si>
  <si>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</si>
  <si>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</si>
  <si>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</si>
  <si>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</si>
  <si>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</si>
  <si>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</si>
  <si>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</si>
  <si>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</si>
  <si>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</si>
  <si>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</si>
  <si>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</si>
  <si>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</si>
  <si>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</si>
  <si>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</si>
  <si>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</si>
  <si>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</si>
  <si>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</si>
  <si>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</si>
  <si>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</si>
  <si>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</si>
  <si>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</si>
  <si>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</si>
  <si>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</si>
  <si>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</si>
  <si>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</si>
  <si>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</si>
  <si>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</si>
  <si>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</si>
  <si>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</si>
  <si>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</si>
  <si>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</si>
  <si>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</si>
  <si>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</si>
  <si>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</si>
  <si>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</si>
  <si>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</si>
  <si>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</si>
  <si>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</si>
  <si>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</si>
  <si>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</si>
  <si>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</si>
  <si>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</si>
  <si>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</si>
  <si>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</si>
  <si>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</si>
  <si>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</si>
  <si>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</si>
  <si>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</si>
  <si>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</si>
  <si>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</si>
  <si>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</si>
  <si>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</si>
  <si>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</si>
  <si>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</si>
  <si>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</si>
  <si>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</si>
  <si>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</si>
  <si>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</si>
  <si>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</si>
  <si>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</si>
  <si>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</si>
  <si>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</si>
  <si>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</si>
  <si>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</si>
  <si>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</si>
  <si>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</si>
  <si>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</si>
  <si>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</si>
  <si>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</si>
  <si>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</si>
  <si>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</si>
  <si>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</si>
  <si>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</si>
  <si>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</si>
  <si>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</si>
  <si>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</si>
  <si>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</si>
  <si>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</si>
  <si>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</si>
  <si>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</si>
  <si>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</si>
  <si>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</si>
  <si>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</si>
  <si>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</si>
  <si>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</si>
  <si>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</si>
  <si>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</si>
  <si>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</si>
  <si>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</si>
  <si>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</si>
  <si>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</si>
  <si>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</si>
  <si>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</si>
  <si>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</si>
  <si>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</si>
  <si>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</si>
  <si>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</si>
  <si>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</si>
  <si>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</si>
  <si>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</si>
  <si>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</si>
  <si>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</si>
  <si>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</si>
  <si>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</si>
  <si>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</si>
  <si>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</si>
  <si>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</si>
  <si>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</si>
  <si>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</si>
  <si>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</si>
  <si>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</si>
  <si>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</si>
  <si>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</si>
  <si>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</si>
  <si>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</si>
  <si>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</si>
  <si>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</si>
  <si>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</si>
  <si>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</si>
  <si>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</si>
  <si>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</si>
  <si>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</si>
  <si>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</si>
  <si>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</si>
  <si>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</si>
  <si>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</si>
  <si>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</si>
  <si>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</si>
  <si>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</si>
  <si>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</si>
  <si>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</si>
  <si>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</si>
  <si>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</si>
  <si>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</si>
  <si>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</si>
  <si>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</si>
  <si>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</si>
  <si>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</si>
  <si>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</si>
  <si>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</si>
  <si>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</si>
  <si>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</si>
  <si>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</si>
  <si>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</si>
  <si>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</si>
  <si>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</si>
  <si>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</si>
  <si>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</si>
  <si>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</si>
  <si>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</si>
  <si>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</si>
  <si>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</si>
  <si>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</si>
  <si>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</si>
  <si>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</si>
  <si>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</si>
  <si>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</si>
  <si>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</si>
  <si>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</si>
  <si>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</si>
  <si>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</si>
  <si>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</si>
  <si>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</si>
  <si>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</si>
  <si>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</si>
  <si>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</si>
  <si>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</si>
  <si>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</si>
  <si>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</si>
  <si>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</si>
  <si>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</si>
  <si>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</si>
  <si>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</si>
  <si>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</si>
  <si>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</si>
  <si>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</si>
  <si>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</si>
  <si>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</si>
  <si>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</si>
  <si>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</si>
  <si>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</si>
  <si>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</si>
  <si>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</si>
  <si>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</si>
  <si>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</si>
  <si>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</si>
  <si>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</si>
  <si>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</si>
  <si>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</si>
  <si>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</si>
  <si>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</si>
  <si>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</si>
  <si>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</si>
  <si>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</si>
  <si>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</si>
  <si>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</si>
  <si>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</si>
  <si>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</si>
  <si>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</si>
  <si>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</si>
  <si>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</si>
  <si>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</si>
  <si>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</si>
  <si>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</si>
  <si>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</si>
  <si>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</si>
  <si>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</si>
  <si>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</si>
  <si>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</si>
  <si>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</si>
  <si>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</si>
  <si>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</si>
  <si>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</si>
  <si>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</si>
  <si>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</si>
  <si>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</si>
  <si>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</si>
  <si>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</si>
  <si>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</si>
  <si>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</si>
  <si>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</si>
  <si>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</si>
  <si>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</si>
  <si>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</si>
  <si>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</si>
  <si>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</si>
  <si>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</si>
  <si>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</si>
  <si>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</si>
  <si>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</si>
  <si>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</si>
  <si>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</si>
  <si>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</si>
  <si>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</si>
  <si>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</si>
  <si>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</si>
  <si>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</si>
  <si>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</si>
  <si>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</si>
  <si>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</si>
  <si>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</si>
  <si>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</si>
  <si>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</si>
  <si>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</si>
  <si>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</si>
  <si>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</si>
  <si>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</si>
  <si>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</si>
  <si>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</si>
  <si>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</si>
  <si>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</si>
  <si>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</si>
  <si>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</si>
  <si>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</si>
  <si>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</si>
  <si>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</si>
  <si>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</si>
  <si>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</si>
  <si>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</si>
  <si>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</si>
  <si>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</si>
  <si>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</si>
  <si>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</si>
  <si>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</si>
  <si>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</si>
  <si>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</si>
  <si>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</si>
  <si>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</si>
  <si>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</si>
  <si>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</si>
  <si>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</si>
  <si>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</si>
  <si>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</si>
  <si>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</si>
  <si>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</si>
  <si>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</si>
  <si>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</si>
  <si>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</si>
  <si>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</si>
  <si>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</si>
  <si>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</si>
  <si>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</si>
  <si>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</si>
  <si>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</si>
  <si>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</si>
  <si>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</si>
  <si>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</si>
  <si>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</si>
  <si>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</si>
  <si>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</si>
  <si>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</si>
  <si>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</si>
  <si>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</si>
  <si>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</si>
  <si>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</si>
  <si>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</si>
  <si>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</si>
  <si>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</si>
  <si>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</si>
  <si>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</si>
  <si>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</si>
  <si>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</si>
  <si>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</si>
  <si>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</si>
  <si>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</si>
  <si>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</si>
  <si>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</si>
  <si>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</si>
  <si>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</si>
  <si>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</si>
  <si>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</si>
  <si>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</si>
  <si>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</si>
  <si>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</si>
  <si>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</si>
  <si>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</si>
  <si>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</si>
  <si>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</si>
  <si>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</si>
  <si>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</si>
  <si>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</si>
  <si>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</si>
  <si>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</si>
  <si>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</si>
  <si>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</si>
  <si>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</si>
  <si>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</si>
  <si>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</si>
  <si>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</si>
  <si>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</si>
  <si>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</si>
  <si>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</si>
  <si>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</si>
  <si>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</si>
  <si>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</si>
  <si>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</si>
  <si>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</si>
  <si>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</si>
  <si>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</si>
  <si>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</si>
  <si>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</si>
  <si>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</si>
  <si>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</si>
  <si>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</si>
  <si>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</si>
  <si>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</si>
  <si>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</si>
  <si>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</si>
  <si>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</si>
  <si>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</si>
  <si>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</si>
  <si>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</si>
  <si>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</si>
  <si>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</si>
  <si>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</si>
  <si>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</si>
  <si>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</si>
  <si>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</si>
  <si>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</si>
  <si>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</si>
  <si>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</si>
  <si>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</si>
  <si>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</si>
  <si>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</si>
  <si>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</si>
  <si>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</si>
  <si>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</si>
  <si>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</si>
  <si>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</si>
  <si>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</si>
  <si>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</si>
  <si>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</si>
  <si>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</si>
  <si>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</si>
  <si>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</si>
  <si>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</si>
  <si>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</si>
  <si>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</si>
  <si>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</si>
  <si>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</si>
  <si>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</si>
  <si>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</si>
  <si>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</si>
  <si>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</si>
  <si>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</si>
  <si>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</si>
  <si>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</si>
  <si>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</si>
  <si>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</si>
  <si>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</si>
  <si>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</si>
  <si>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</si>
  <si>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</si>
  <si>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</si>
  <si>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</si>
  <si>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</si>
  <si>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</si>
  <si>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</si>
  <si>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</si>
  <si>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</si>
  <si>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</si>
  <si>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</si>
  <si>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</si>
  <si>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</si>
  <si>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</si>
  <si>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</si>
  <si>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</si>
  <si>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</si>
  <si>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</si>
  <si>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</si>
  <si>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</si>
  <si>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</si>
  <si>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</si>
  <si>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</si>
  <si>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</si>
  <si>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</si>
  <si>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</si>
  <si>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</si>
  <si>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</si>
  <si>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</si>
  <si>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</si>
  <si>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</si>
  <si>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</si>
  <si>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</si>
  <si>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</si>
  <si>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</si>
  <si>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</si>
  <si>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</si>
  <si>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</si>
  <si>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</si>
  <si>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</si>
  <si>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</si>
  <si>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</si>
  <si>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</si>
  <si>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</si>
  <si>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</si>
  <si>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</si>
  <si>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</si>
  <si>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</si>
  <si>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</si>
  <si>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</si>
  <si>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</si>
  <si>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</si>
  <si>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</si>
  <si>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</si>
  <si>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</si>
  <si>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</si>
  <si>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</si>
  <si>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</si>
  <si>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</si>
  <si>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</si>
  <si>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</si>
  <si>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</si>
  <si>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</si>
  <si>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</si>
  <si>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</si>
  <si>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</si>
  <si>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</si>
  <si>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</si>
  <si>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</si>
  <si>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</si>
  <si>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</si>
  <si>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</si>
  <si>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</si>
  <si>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</si>
  <si>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</si>
  <si>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</si>
  <si>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</si>
  <si>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</si>
  <si>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</si>
  <si>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</si>
  <si>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</si>
  <si>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</si>
  <si>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</si>
  <si>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</si>
  <si>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</si>
  <si>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</si>
  <si>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</si>
  <si>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</si>
  <si>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</si>
  <si>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</si>
  <si>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</si>
  <si>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</si>
  <si>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</si>
  <si>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</si>
  <si>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</si>
  <si>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</si>
  <si>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</si>
  <si>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</si>
  <si>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</si>
  <si>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</si>
  <si>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</si>
  <si>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</si>
  <si>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</si>
  <si>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</si>
  <si>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</si>
  <si>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</si>
  <si>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</si>
  <si>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</si>
  <si>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</si>
  <si>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</si>
  <si>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</si>
  <si>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</si>
  <si>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</si>
  <si>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</si>
  <si>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</si>
  <si>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</si>
  <si>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</si>
  <si>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</si>
  <si>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</si>
  <si>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</si>
  <si>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</si>
  <si>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</si>
  <si>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</si>
  <si>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</si>
  <si>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</si>
  <si>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</si>
  <si>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</si>
  <si>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</si>
  <si>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</si>
  <si>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</si>
  <si>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</si>
  <si>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</si>
  <si>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</si>
  <si>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</si>
  <si>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</si>
  <si>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</si>
  <si>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</si>
  <si>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</si>
  <si>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</si>
  <si>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</si>
  <si>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</si>
  <si>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</si>
  <si>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</si>
  <si>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</si>
  <si>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</si>
  <si>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</si>
  <si>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</si>
  <si>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</si>
  <si>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</si>
  <si>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</si>
  <si>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</si>
  <si>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</si>
  <si>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</si>
  <si>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</si>
  <si>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</si>
  <si>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</si>
  <si>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</si>
  <si>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</si>
  <si>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</si>
  <si>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</si>
  <si>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</si>
  <si>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</si>
  <si>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</si>
  <si>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</si>
  <si>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</si>
  <si>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</si>
  <si>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</si>
  <si>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</si>
  <si>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</si>
  <si>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</si>
  <si>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</si>
  <si>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</si>
  <si>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</si>
  <si>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</si>
  <si>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</si>
  <si>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</si>
  <si>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</si>
  <si>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</si>
  <si>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</si>
  <si>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</si>
  <si>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</si>
  <si>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</si>
  <si>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</si>
  <si>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</si>
  <si>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</si>
  <si>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</si>
  <si>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</si>
  <si>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</si>
  <si>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</si>
  <si>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</si>
  <si>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</si>
  <si>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</si>
  <si>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</si>
  <si>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</si>
  <si>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</si>
  <si>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</si>
  <si>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</si>
  <si>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</si>
  <si>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</si>
  <si>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</si>
  <si>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</si>
  <si>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</si>
  <si>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</si>
  <si>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</si>
  <si>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</si>
  <si>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</si>
  <si>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</si>
  <si>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</si>
  <si>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</si>
  <si>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</si>
  <si>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</si>
  <si>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</si>
  <si>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</si>
  <si>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</si>
  <si>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</si>
  <si>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</si>
  <si>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</si>
  <si>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</si>
  <si>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</si>
  <si>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</si>
  <si>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</si>
  <si>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</si>
  <si>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</si>
  <si>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</si>
  <si>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</si>
  <si>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</si>
  <si>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</si>
  <si>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</si>
  <si>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</si>
  <si>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</si>
  <si>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</si>
  <si>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</si>
  <si>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</si>
  <si>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</si>
  <si>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</si>
  <si>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</si>
  <si>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</si>
  <si>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</si>
  <si>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</si>
  <si>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</si>
  <si>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</si>
  <si>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</si>
  <si>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</si>
  <si>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</si>
  <si>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</si>
  <si>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</si>
  <si>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</si>
  <si>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</si>
  <si>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</si>
  <si>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</si>
  <si>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</si>
  <si>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</si>
  <si>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</si>
  <si>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</si>
  <si>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</si>
  <si>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</si>
  <si>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</si>
  <si>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</si>
  <si>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</si>
  <si>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</si>
  <si>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</si>
  <si>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</si>
  <si>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</si>
  <si>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</si>
  <si>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</si>
  <si>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</si>
  <si>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</si>
  <si>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</si>
  <si>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</si>
  <si>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</si>
  <si>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</si>
  <si>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</si>
  <si>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</si>
  <si>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</si>
  <si>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</si>
  <si>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</si>
  <si>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</si>
  <si>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</si>
  <si>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</si>
  <si>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</si>
  <si>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</si>
  <si>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</si>
  <si>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</si>
  <si>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</si>
  <si>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</si>
  <si>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</si>
  <si>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</si>
  <si>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</si>
  <si>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</si>
  <si>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</si>
  <si>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</si>
  <si>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</si>
  <si>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</si>
  <si>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</si>
  <si>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</si>
  <si>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</si>
  <si>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</si>
  <si>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</si>
  <si>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</si>
  <si>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</si>
  <si>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</si>
  <si>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</si>
  <si>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</si>
  <si>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</si>
  <si>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</si>
  <si>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</si>
  <si>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</si>
  <si>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</si>
  <si>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</si>
  <si>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</si>
  <si>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</si>
  <si>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</si>
  <si>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</si>
  <si>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</si>
  <si>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</si>
  <si>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</si>
  <si>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</si>
  <si>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</si>
  <si>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</si>
  <si>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</si>
  <si>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</si>
  <si>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</si>
  <si>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</si>
  <si>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</si>
  <si>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</si>
  <si>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</si>
  <si>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</si>
  <si>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</si>
  <si>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</si>
  <si>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</si>
  <si>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</si>
  <si>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</si>
  <si>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</si>
  <si>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</si>
  <si>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</si>
  <si>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</si>
  <si>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</si>
  <si>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</si>
  <si>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</si>
  <si>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</si>
  <si>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</si>
  <si>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</si>
  <si>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</si>
  <si>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</si>
  <si>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</si>
  <si>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</si>
  <si>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</si>
  <si>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</si>
  <si>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</si>
  <si>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</si>
  <si>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</si>
  <si>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</si>
  <si>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</si>
  <si>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</si>
  <si>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</si>
  <si>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</si>
  <si>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</si>
  <si>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</si>
  <si>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</si>
  <si>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</si>
  <si>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</si>
  <si>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</si>
  <si>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</si>
  <si>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</si>
  <si>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</si>
  <si>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</si>
  <si>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</si>
  <si>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</si>
  <si>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</si>
  <si>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</si>
  <si>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</si>
  <si>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</si>
  <si>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</si>
  <si>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</si>
  <si>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</si>
  <si>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</si>
  <si>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</si>
  <si>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</si>
  <si>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</si>
  <si>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</si>
  <si>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</si>
  <si>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</si>
  <si>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</si>
  <si>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</si>
  <si>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</si>
  <si>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</si>
  <si>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</si>
  <si>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</si>
  <si>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</si>
  <si>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</si>
  <si>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</si>
  <si>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</si>
  <si>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</si>
  <si>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</si>
  <si>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</si>
  <si>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</si>
  <si>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</si>
  <si>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</si>
  <si>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</si>
  <si>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</si>
  <si>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</si>
  <si>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</si>
  <si>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</si>
  <si>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</si>
  <si>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</si>
  <si>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</si>
  <si>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</si>
  <si>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</si>
  <si>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</si>
  <si>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</si>
  <si>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</si>
  <si>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</si>
  <si>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</si>
  <si>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</si>
  <si>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</si>
  <si>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</si>
  <si>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</si>
  <si>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</si>
  <si>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</si>
  <si>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</si>
  <si>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</si>
  <si>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</si>
  <si>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</si>
  <si>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</si>
  <si>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</si>
  <si>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</si>
  <si>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</si>
  <si>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</si>
  <si>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</si>
  <si>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</si>
  <si>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</si>
  <si>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</si>
  <si>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</si>
  <si>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</si>
  <si>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</si>
  <si>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</si>
  <si>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</si>
  <si>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</si>
  <si>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</si>
  <si>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</si>
  <si>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</si>
  <si>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</si>
  <si>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</si>
  <si>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</si>
  <si>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</si>
  <si>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</si>
  <si>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</si>
  <si>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</si>
  <si>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</si>
  <si>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</si>
  <si>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</si>
  <si>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</si>
  <si>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</si>
  <si>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</si>
  <si>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</si>
  <si>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</si>
  <si>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</si>
  <si>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</si>
  <si>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</si>
  <si>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</si>
  <si>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</si>
  <si>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</si>
  <si>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</si>
  <si>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</si>
  <si>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</si>
  <si>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</si>
  <si>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</si>
  <si>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</si>
  <si>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</si>
  <si>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</si>
  <si>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</si>
  <si>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</si>
  <si>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</si>
  <si>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</si>
  <si>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</si>
  <si>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</si>
  <si>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</si>
  <si>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</si>
  <si>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</si>
  <si>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</si>
  <si>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</si>
  <si>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</si>
  <si>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</si>
  <si>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</si>
  <si>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</si>
  <si>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</si>
  <si>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</si>
  <si>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</si>
  <si>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</si>
  <si>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</si>
  <si>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</si>
  <si>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</si>
  <si>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</si>
  <si>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</si>
  <si>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</si>
  <si>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</si>
  <si>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</si>
  <si>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</si>
  <si>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</si>
  <si>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</si>
  <si>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</si>
  <si>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</si>
  <si>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</si>
  <si>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</si>
  <si>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</si>
  <si>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</si>
  <si>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</si>
  <si>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</si>
  <si>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</si>
  <si>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</si>
  <si>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</si>
  <si>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</si>
  <si>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</si>
  <si>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</si>
  <si>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</si>
  <si>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</si>
  <si>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</si>
  <si>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</si>
  <si>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</si>
  <si>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</si>
  <si>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</si>
  <si>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</si>
  <si>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</si>
  <si>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</si>
  <si>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</si>
  <si>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</si>
  <si>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</si>
  <si>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</si>
  <si>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</si>
  <si>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</si>
  <si>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</si>
  <si>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</si>
  <si>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</si>
  <si>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</si>
  <si>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</si>
  <si>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</si>
  <si>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</si>
  <si>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</si>
  <si>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</si>
  <si>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</si>
  <si>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</si>
  <si>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</si>
  <si>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</si>
  <si>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</si>
  <si>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</si>
  <si>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</si>
  <si>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</si>
  <si>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</si>
  <si>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</si>
  <si>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</si>
  <si>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</si>
  <si>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</si>
  <si>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</si>
  <si>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</si>
  <si>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</si>
  <si>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</si>
  <si>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</si>
  <si>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</si>
  <si>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</si>
  <si>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</si>
  <si>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</si>
  <si>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</si>
  <si>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</si>
  <si>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</si>
  <si>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</si>
  <si>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</si>
  <si>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</si>
  <si>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</si>
  <si>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</si>
  <si>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</si>
  <si>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</si>
  <si>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</si>
  <si>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</si>
  <si>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</si>
  <si>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</si>
  <si>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</si>
  <si>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</si>
  <si>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</si>
  <si>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</si>
  <si>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</si>
  <si>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</si>
  <si>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</si>
  <si>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</si>
  <si>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</si>
  <si>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</si>
  <si>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</si>
  <si>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</si>
  <si>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</si>
  <si>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</si>
  <si>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</si>
  <si>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</si>
  <si>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</si>
  <si>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</si>
  <si>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</si>
  <si>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</si>
  <si>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</si>
  <si>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</si>
  <si>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</si>
  <si>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</si>
  <si>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</si>
  <si>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</si>
  <si>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</si>
  <si>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</si>
  <si>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</si>
  <si>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</si>
  <si>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</si>
  <si>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</si>
  <si>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</si>
  <si>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</si>
  <si>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</si>
  <si>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</si>
  <si>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</si>
  <si>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</si>
  <si>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</si>
  <si>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</si>
  <si>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</si>
  <si>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</si>
  <si>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</si>
  <si>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</si>
  <si>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</si>
  <si>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</si>
  <si>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</si>
  <si>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</si>
  <si>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</si>
  <si>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</si>
  <si>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</si>
  <si>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</si>
  <si>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</si>
  <si>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</si>
  <si>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</si>
  <si>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</si>
  <si>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</si>
  <si>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</si>
  <si>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</si>
  <si>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</si>
  <si>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</si>
  <si>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</si>
  <si>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</si>
  <si>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</si>
  <si>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</si>
  <si>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</si>
  <si>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</si>
  <si>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</si>
  <si>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</si>
  <si>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</si>
  <si>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</si>
  <si>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</si>
  <si>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</si>
  <si>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</si>
  <si>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</si>
  <si>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</si>
  <si>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</si>
  <si>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</si>
  <si>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</si>
  <si>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</si>
  <si>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</si>
  <si>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</si>
  <si>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</si>
  <si>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</si>
  <si>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</si>
  <si>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</si>
  <si>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</si>
  <si>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</si>
  <si>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</si>
  <si>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</si>
  <si>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</si>
  <si>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</si>
  <si>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</si>
  <si>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</si>
  <si>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</si>
  <si>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</si>
  <si>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</si>
  <si>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</si>
  <si>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</si>
  <si>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</si>
  <si>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</si>
  <si>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</si>
  <si>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</si>
  <si>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</si>
  <si>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</si>
  <si>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</si>
  <si>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</si>
  <si>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</si>
  <si>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</si>
  <si>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</si>
  <si>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</si>
  <si>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</si>
  <si>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</si>
  <si>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</si>
  <si>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</si>
  <si>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</si>
  <si>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</si>
  <si>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</si>
  <si>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</si>
  <si>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</si>
  <si>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</si>
  <si>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</si>
  <si>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</si>
  <si>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</si>
  <si>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</si>
  <si>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</si>
  <si>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</si>
  <si>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</si>
  <si>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</si>
  <si>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</si>
  <si>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</si>
  <si>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</si>
  <si>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</si>
  <si>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</si>
  <si>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</si>
  <si>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</si>
  <si>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</si>
  <si>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</si>
  <si>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</si>
  <si>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</si>
  <si>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</si>
  <si>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</si>
  <si>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</si>
  <si>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</si>
  <si>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</si>
  <si>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</si>
  <si>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</si>
  <si>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</si>
  <si>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</si>
  <si>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</si>
  <si>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</si>
  <si>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</si>
  <si>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</si>
  <si>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</si>
  <si>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</si>
  <si>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</si>
  <si>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</si>
  <si>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</si>
  <si>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</si>
  <si>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</si>
  <si>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</si>
  <si>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</si>
  <si>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</si>
  <si>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</si>
  <si>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</si>
  <si>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</si>
  <si>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</si>
  <si>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</si>
  <si>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</si>
  <si>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</si>
  <si>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</si>
  <si>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</si>
  <si>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</si>
  <si>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</si>
  <si>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</si>
  <si>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</si>
  <si>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</si>
  <si>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</si>
  <si>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</si>
  <si>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</si>
  <si>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</si>
  <si>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</si>
  <si>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</si>
  <si>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</si>
  <si>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</si>
  <si>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</si>
  <si>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</si>
  <si>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</si>
  <si>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</si>
  <si>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</si>
  <si>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</si>
  <si>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</si>
  <si>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</si>
  <si>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</si>
  <si>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</si>
  <si>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</si>
  <si>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</si>
  <si>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</si>
  <si>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</si>
  <si>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</si>
  <si>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</si>
  <si>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</si>
  <si>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</si>
  <si>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</si>
  <si>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</si>
  <si>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</si>
  <si>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</si>
  <si>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</si>
  <si>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</si>
  <si>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</si>
  <si>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</si>
  <si>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</si>
  <si>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</si>
  <si>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</si>
  <si>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</si>
  <si>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</si>
  <si>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</si>
  <si>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</si>
  <si>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</si>
  <si>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</si>
  <si>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</si>
  <si>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</si>
  <si>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</si>
  <si>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</si>
  <si>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</si>
  <si>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</si>
  <si>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</si>
  <si>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</si>
  <si>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</si>
  <si>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</si>
  <si>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</si>
  <si>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</si>
  <si>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</si>
  <si>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</si>
  <si>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</si>
  <si>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</si>
  <si>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</si>
  <si>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</si>
  <si>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</si>
  <si>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</si>
  <si>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</si>
  <si>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</si>
  <si>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</si>
  <si>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</si>
  <si>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</si>
  <si>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</si>
  <si>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</si>
  <si>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</si>
  <si>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</si>
  <si>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</si>
  <si>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</si>
  <si>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</si>
  <si>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</si>
  <si>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</si>
  <si>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</si>
  <si>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</si>
  <si>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</si>
  <si>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</si>
  <si>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</si>
  <si>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</si>
  <si>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</si>
  <si>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</si>
  <si>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</si>
  <si>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</si>
  <si>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</si>
  <si>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</si>
  <si>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</si>
  <si>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</si>
  <si>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</si>
  <si>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</si>
  <si>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</si>
  <si>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</si>
  <si>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</si>
  <si>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</si>
  <si>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</si>
  <si>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</si>
  <si>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</si>
  <si>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</si>
  <si>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</si>
  <si>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</si>
  <si>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</si>
  <si>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</si>
  <si>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</si>
  <si>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</si>
  <si>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</si>
  <si>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</si>
  <si>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</si>
  <si>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</si>
  <si>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</si>
  <si>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</si>
  <si>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</si>
  <si>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</si>
  <si>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</si>
  <si>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</si>
  <si>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</si>
  <si>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</si>
  <si>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</si>
  <si>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</si>
  <si>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</si>
  <si>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</si>
  <si>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</si>
  <si>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</si>
  <si>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</si>
  <si>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</si>
  <si>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</si>
  <si>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</si>
  <si>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</si>
  <si>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</si>
  <si>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</si>
  <si>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</si>
  <si>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</si>
  <si>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</si>
  <si>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</si>
  <si>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</si>
  <si>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</si>
  <si>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</si>
  <si>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</si>
  <si>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</si>
  <si>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</si>
  <si>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</si>
  <si>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</si>
  <si>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</si>
  <si>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</si>
  <si>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</si>
  <si>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</si>
  <si>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</si>
  <si>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</si>
  <si>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</si>
  <si>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</si>
  <si>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</si>
  <si>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</si>
  <si>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</si>
  <si>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</si>
  <si>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</si>
  <si>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</si>
  <si>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</si>
  <si>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</si>
  <si>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</si>
  <si>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</si>
  <si>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</si>
  <si>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</si>
  <si>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</si>
  <si>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</si>
  <si>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</si>
  <si>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</si>
  <si>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</si>
  <si>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</si>
  <si>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</si>
  <si>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</si>
  <si>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</si>
  <si>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</si>
  <si>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</si>
  <si>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</si>
  <si>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</si>
  <si>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</si>
  <si>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</si>
  <si>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</si>
  <si>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</si>
  <si>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</si>
  <si>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</si>
  <si>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</si>
  <si>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</si>
  <si>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</si>
  <si>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</si>
  <si>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</si>
  <si>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</si>
  <si>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</si>
  <si>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</si>
  <si>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</si>
  <si>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</si>
  <si>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</si>
  <si>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</si>
  <si>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</si>
  <si>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</si>
  <si>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</si>
  <si>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</si>
  <si>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</si>
  <si>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</si>
  <si>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</si>
  <si>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</si>
  <si>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</si>
  <si>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</si>
  <si>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</si>
  <si>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</si>
  <si>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</si>
  <si>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</si>
  <si>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</si>
  <si>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</si>
  <si>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</si>
  <si>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</si>
  <si>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</si>
  <si>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</si>
  <si>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</si>
  <si>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</si>
  <si>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</si>
  <si>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</si>
  <si>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</si>
  <si>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</si>
  <si>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</si>
  <si>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</si>
  <si>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</si>
  <si>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</si>
  <si>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</si>
  <si>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</si>
  <si>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</si>
  <si>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</si>
  <si>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</si>
  <si>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</si>
  <si>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</si>
  <si>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</si>
  <si>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</si>
  <si>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</si>
  <si>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</si>
  <si>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</si>
  <si>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</si>
  <si>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</si>
  <si>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</si>
  <si>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</si>
  <si>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</si>
  <si>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</si>
  <si>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</si>
  <si>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</si>
  <si>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</si>
  <si>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</si>
  <si>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</si>
  <si>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</si>
  <si>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</si>
  <si>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</si>
  <si>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</si>
  <si>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</si>
  <si>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</si>
  <si>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</si>
  <si>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</si>
  <si>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</si>
  <si>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</si>
  <si>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</si>
  <si>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</si>
  <si>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</si>
  <si>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</si>
  <si>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</si>
  <si>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</si>
  <si>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</si>
  <si>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</si>
  <si>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</si>
  <si>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</si>
  <si>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</si>
  <si>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</si>
  <si>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</si>
  <si>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</si>
  <si>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</si>
  <si>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</si>
  <si>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</si>
  <si>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</si>
  <si>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</si>
  <si>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</si>
  <si>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</si>
  <si>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</si>
  <si>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</si>
  <si>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</si>
  <si>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</si>
  <si>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</si>
  <si>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</si>
  <si>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</si>
  <si>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</si>
  <si>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</si>
  <si>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</si>
  <si>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</si>
  <si>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</si>
  <si>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</si>
  <si>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</si>
  <si>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</si>
  <si>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</si>
  <si>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</si>
  <si>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</si>
  <si>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</si>
  <si>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</si>
  <si>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</si>
  <si>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</si>
  <si>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</si>
  <si>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</si>
  <si>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</si>
  <si>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</si>
  <si>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</si>
  <si>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</si>
  <si>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</si>
  <si>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</si>
  <si>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</si>
  <si>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</si>
  <si>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</si>
  <si>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</si>
  <si>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</si>
  <si>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</si>
  <si>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</si>
  <si>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</si>
  <si>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</si>
  <si>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</si>
  <si>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</si>
  <si>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</si>
  <si>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</si>
  <si>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</si>
  <si>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</si>
  <si>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</si>
  <si>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</si>
  <si>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</si>
  <si>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</si>
  <si>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</si>
  <si>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</si>
  <si>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</si>
  <si>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</si>
  <si>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</si>
  <si>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</si>
  <si>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</si>
  <si>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</si>
  <si>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</si>
  <si>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</si>
  <si>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</si>
  <si>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</si>
  <si>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</si>
  <si>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</si>
  <si>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</si>
  <si>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</si>
  <si>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</si>
  <si>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</si>
  <si>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</si>
  <si>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</si>
  <si>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</si>
  <si>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</si>
  <si>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</si>
  <si>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</si>
  <si>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</si>
  <si>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</si>
  <si>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</si>
  <si>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</si>
  <si>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</si>
  <si>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</si>
  <si>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</si>
  <si>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</si>
  <si>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</si>
  <si>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</si>
  <si>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</si>
  <si>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</si>
  <si>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</si>
  <si>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</si>
  <si>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</si>
  <si>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</si>
  <si>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</si>
  <si>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</si>
  <si>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</si>
  <si>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</si>
  <si>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</si>
  <si>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</si>
  <si>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</si>
  <si>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</si>
  <si>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</si>
  <si>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</si>
  <si>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</si>
  <si>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</si>
  <si>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</si>
  <si>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</si>
  <si>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</si>
  <si>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</si>
  <si>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</si>
  <si>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</si>
  <si>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</si>
  <si>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</si>
  <si>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</si>
  <si>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</si>
  <si>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</si>
  <si>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</si>
  <si>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</si>
  <si>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</si>
  <si>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</si>
  <si>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</si>
  <si>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</si>
  <si>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</si>
  <si>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</si>
  <si>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</si>
  <si>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</si>
  <si>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</si>
  <si>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</si>
  <si>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</si>
  <si>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</si>
  <si>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</si>
  <si>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</si>
  <si>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</si>
  <si>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</si>
  <si>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</si>
  <si>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</si>
  <si>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</si>
  <si>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</si>
  <si>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</si>
  <si>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</si>
  <si>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</si>
  <si>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</si>
  <si>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</si>
  <si>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</si>
  <si>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</si>
  <si>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</si>
  <si>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</si>
  <si>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</si>
  <si>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</si>
  <si>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</si>
  <si>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</si>
  <si>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</si>
  <si>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</si>
  <si>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</si>
  <si>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</si>
  <si>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</si>
  <si>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</si>
  <si>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</si>
  <si>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</si>
  <si>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</si>
  <si>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</si>
  <si>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</si>
  <si>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</si>
  <si>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</si>
  <si>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</si>
  <si>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</si>
  <si>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</si>
  <si>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</si>
  <si>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</si>
  <si>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</si>
  <si>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</si>
  <si>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</si>
  <si>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</si>
  <si>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</si>
  <si>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</si>
  <si>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</si>
  <si>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</si>
  <si>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</si>
  <si>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</si>
  <si>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</si>
  <si>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</si>
  <si>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</si>
  <si>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</si>
  <si>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</si>
  <si>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</si>
  <si>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</si>
  <si>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</si>
  <si>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</si>
  <si>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</si>
  <si>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</si>
  <si>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</si>
  <si>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</si>
  <si>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</si>
  <si>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</si>
  <si>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</si>
  <si>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</si>
  <si>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</si>
  <si>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</si>
  <si>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</si>
  <si>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</si>
  <si>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</si>
  <si>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</si>
  <si>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</si>
  <si>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</si>
  <si>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</si>
  <si>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</si>
  <si>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</si>
  <si>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</si>
  <si>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</si>
  <si>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</si>
  <si>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</si>
  <si>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</si>
  <si>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</si>
  <si>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</si>
  <si>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</si>
  <si>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</si>
  <si>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</si>
  <si>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</si>
  <si>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</si>
  <si>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</si>
  <si>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</si>
  <si>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</si>
  <si>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</si>
  <si>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</si>
  <si>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</si>
  <si>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</si>
  <si>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</si>
  <si>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</si>
  <si>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</si>
  <si>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</si>
  <si>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</si>
  <si>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</si>
  <si>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</si>
  <si>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</si>
  <si>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</si>
  <si>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</si>
  <si>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</si>
  <si>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</si>
  <si>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</si>
  <si>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</si>
  <si>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</si>
  <si>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</si>
  <si>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</si>
  <si>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</si>
  <si>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</si>
  <si>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</si>
  <si>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</si>
  <si>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</si>
  <si>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</si>
  <si>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</si>
  <si>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</si>
  <si>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</si>
  <si>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</si>
  <si>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</si>
  <si>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</si>
  <si>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</si>
  <si>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</si>
  <si>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</si>
  <si>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</si>
  <si>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</si>
  <si>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</si>
  <si>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</si>
  <si>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</si>
  <si>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</si>
  <si>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</si>
  <si>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</si>
  <si>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</si>
  <si>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</si>
  <si>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</si>
  <si>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</si>
  <si>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</si>
  <si>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</si>
  <si>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</si>
  <si>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</si>
  <si>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</si>
  <si>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</si>
  <si>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</si>
  <si>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</si>
  <si>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</si>
  <si>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</si>
  <si>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</si>
  <si>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</si>
  <si>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</si>
  <si>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</si>
  <si>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</si>
  <si>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</si>
  <si>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</si>
  <si>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</si>
  <si>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</si>
  <si>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</si>
  <si>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</si>
  <si>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</si>
  <si>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</si>
  <si>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</si>
  <si>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</si>
  <si>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</si>
  <si>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</si>
  <si>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</si>
  <si>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</si>
  <si>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</si>
  <si>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</si>
  <si>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</si>
  <si>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</si>
  <si>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</si>
  <si>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</si>
  <si>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</si>
  <si>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</si>
  <si>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</si>
  <si>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</si>
  <si>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</si>
  <si>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</si>
  <si>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</si>
  <si>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</si>
  <si>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</si>
  <si>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</si>
  <si>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</si>
  <si>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</si>
  <si>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</si>
  <si>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</si>
  <si>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</si>
  <si>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</si>
  <si>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</si>
  <si>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</si>
  <si>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</si>
  <si>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</si>
  <si>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</si>
  <si>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</si>
  <si>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</si>
  <si>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</si>
  <si>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</si>
  <si>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</si>
  <si>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</si>
  <si>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</si>
  <si>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</si>
  <si>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</si>
  <si>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</si>
  <si>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</si>
  <si>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</si>
  <si>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</si>
  <si>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</si>
  <si>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</si>
  <si>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</si>
  <si>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</si>
  <si>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</si>
  <si>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</si>
  <si>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</si>
  <si>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</si>
  <si>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</si>
  <si>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</si>
  <si>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</si>
  <si>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</si>
  <si>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</si>
  <si>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</si>
  <si>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</si>
  <si>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</si>
  <si>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</si>
  <si>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</si>
  <si>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</si>
  <si>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</si>
  <si>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</si>
  <si>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</si>
  <si>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</si>
  <si>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</si>
  <si>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</si>
  <si>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</si>
  <si>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</si>
  <si>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</si>
  <si>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</si>
  <si>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</si>
  <si>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</si>
  <si>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</si>
  <si>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</si>
  <si>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</si>
  <si>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</si>
  <si>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</si>
  <si>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</si>
  <si>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</si>
  <si>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</si>
  <si>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</si>
  <si>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</si>
  <si>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</si>
  <si>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</si>
  <si>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</si>
  <si>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</si>
  <si>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</si>
  <si>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</si>
  <si>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</si>
  <si>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</si>
  <si>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</si>
  <si>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</si>
  <si>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</si>
  <si>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</si>
  <si>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</si>
  <si>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</si>
  <si>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</si>
  <si>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</si>
  <si>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</si>
  <si>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</si>
  <si>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</si>
  <si>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</si>
  <si>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</si>
  <si>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</si>
  <si>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</si>
  <si>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</si>
  <si>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</si>
  <si>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</si>
  <si>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</si>
  <si>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</si>
  <si>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</si>
  <si>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</si>
  <si>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</si>
  <si>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</si>
  <si>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</si>
  <si>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</si>
  <si>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</si>
  <si>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</si>
  <si>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</si>
  <si>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</si>
  <si>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</si>
  <si>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</si>
  <si>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</si>
  <si>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</si>
  <si>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</si>
  <si>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</si>
  <si>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</si>
  <si>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</si>
  <si>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</si>
  <si>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</si>
  <si>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</si>
  <si>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</si>
  <si>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</si>
  <si>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</si>
  <si>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</si>
  <si>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</si>
  <si>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</si>
  <si>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</si>
  <si>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</si>
  <si>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</si>
  <si>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</si>
  <si>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</si>
  <si>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</si>
  <si>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</si>
  <si>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</si>
  <si>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</si>
  <si>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</si>
  <si>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</si>
  <si>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</si>
  <si>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</si>
  <si>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</si>
  <si>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</si>
  <si>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</si>
  <si>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</si>
  <si>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</si>
  <si>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</si>
  <si>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</si>
  <si>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</si>
  <si>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</si>
  <si>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</si>
  <si>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</si>
  <si>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</si>
  <si>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</si>
  <si>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</si>
  <si>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</si>
  <si>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</si>
  <si>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</si>
  <si>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</si>
  <si>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</si>
  <si>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</si>
  <si>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</si>
  <si>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</si>
  <si>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</si>
  <si>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</si>
  <si>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</si>
  <si>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</si>
  <si>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</si>
  <si>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</si>
  <si>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</si>
  <si>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</si>
  <si>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</si>
  <si>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</si>
  <si>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</si>
  <si>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</si>
  <si>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</si>
  <si>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</si>
  <si>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</si>
  <si>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</si>
  <si>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</si>
  <si>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</si>
  <si>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</si>
  <si>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</si>
  <si>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</si>
  <si>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</si>
  <si>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</si>
  <si>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</si>
  <si>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</si>
  <si>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</si>
  <si>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</si>
  <si>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</si>
  <si>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</si>
  <si>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</si>
  <si>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</si>
  <si>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</si>
  <si>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</si>
  <si>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</si>
  <si>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</si>
  <si>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</si>
  <si>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</si>
  <si>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</si>
  <si>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</si>
  <si>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</si>
  <si>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</si>
  <si>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</si>
  <si>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</si>
  <si>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</si>
  <si>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</si>
  <si>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</si>
  <si>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</si>
  <si>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</si>
  <si>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</si>
  <si>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</si>
  <si>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</si>
  <si>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</si>
  <si>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</si>
  <si>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</si>
  <si>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</si>
  <si>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</si>
  <si>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</si>
  <si>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</si>
  <si>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</si>
  <si>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</si>
  <si>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</si>
  <si>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</si>
  <si>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</si>
  <si>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</si>
  <si>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</si>
  <si>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</si>
  <si>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</si>
  <si>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</si>
  <si>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</si>
  <si>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</si>
  <si>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</si>
  <si>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</si>
  <si>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</si>
  <si>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</si>
  <si>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</si>
  <si>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</si>
  <si>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</si>
  <si>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</si>
  <si>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</si>
  <si>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</si>
  <si>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</si>
  <si>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</si>
  <si>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</si>
  <si>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</si>
  <si>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</si>
  <si>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</si>
  <si>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</si>
  <si>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</si>
  <si>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</si>
  <si>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</si>
  <si>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</si>
  <si>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</si>
  <si>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</si>
  <si>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</si>
  <si>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</si>
  <si>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</si>
  <si>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</si>
  <si>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</si>
  <si>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</si>
  <si>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</si>
  <si>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</si>
  <si>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</si>
  <si>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</si>
  <si>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</si>
  <si>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</si>
  <si>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</si>
  <si>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</si>
  <si>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</si>
  <si>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</si>
  <si>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</si>
  <si>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</si>
  <si>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</si>
  <si>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</si>
  <si>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</si>
  <si>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</si>
  <si>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</si>
  <si>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</si>
  <si>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</si>
  <si>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</si>
  <si>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</si>
  <si>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</si>
  <si>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</si>
  <si>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</si>
  <si>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</si>
  <si>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</si>
  <si>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</si>
  <si>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</si>
  <si>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</si>
  <si>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</si>
  <si>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</si>
  <si>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</si>
  <si>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</si>
  <si>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</si>
  <si>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</si>
  <si>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</si>
  <si>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</si>
  <si>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</si>
  <si>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</si>
  <si>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</si>
  <si>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</si>
  <si>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</si>
  <si>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</si>
  <si>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</si>
  <si>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</si>
  <si>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</si>
  <si>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</si>
  <si>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</si>
  <si>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</si>
  <si>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</si>
  <si>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</si>
  <si>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</si>
  <si>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</si>
  <si>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</si>
  <si>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</si>
  <si>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</si>
  <si>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</si>
  <si>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</si>
  <si>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</si>
  <si>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</si>
  <si>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</si>
  <si>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</si>
  <si>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</si>
  <si>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</si>
  <si>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</si>
  <si>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</si>
  <si>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</si>
  <si>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</si>
  <si>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</si>
  <si>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</si>
  <si>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</si>
  <si>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</si>
  <si>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</si>
  <si>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</si>
  <si>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</si>
  <si>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</si>
  <si>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</si>
  <si>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</si>
  <si>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</si>
  <si>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</si>
  <si>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</si>
  <si>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</si>
  <si>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</si>
  <si>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</si>
  <si>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</si>
  <si>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</si>
  <si>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</si>
  <si>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</si>
  <si>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</si>
  <si>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</si>
  <si>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</si>
  <si>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</si>
  <si>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</si>
  <si>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</si>
  <si>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</si>
  <si>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</si>
  <si>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</si>
  <si>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</si>
  <si>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</si>
  <si>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</si>
  <si>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</si>
  <si>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</si>
  <si>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</si>
  <si>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</si>
  <si>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</si>
  <si>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</si>
  <si>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</si>
  <si>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</si>
  <si>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</si>
  <si>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</si>
  <si>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</si>
  <si>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</si>
  <si>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</si>
  <si>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</si>
  <si>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</si>
  <si>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</si>
  <si>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</si>
  <si>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</si>
  <si>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</si>
  <si>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</si>
  <si>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</si>
  <si>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</si>
  <si>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</si>
  <si>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</si>
  <si>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</si>
  <si>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</si>
  <si>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</si>
  <si>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</si>
  <si>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</si>
  <si>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</si>
  <si>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</si>
  <si>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</si>
  <si>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</si>
  <si>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</si>
  <si>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</si>
  <si>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</si>
  <si>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</si>
  <si>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</si>
  <si>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</si>
  <si>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</si>
  <si>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</si>
  <si>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</si>
  <si>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</si>
  <si>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</si>
  <si>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</si>
  <si>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</si>
  <si>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</si>
  <si>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</si>
  <si>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</si>
  <si>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</si>
  <si>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</si>
  <si>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</si>
  <si>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</si>
  <si>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</si>
  <si>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</si>
  <si>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</si>
  <si>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</si>
  <si>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</si>
  <si>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</si>
  <si>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</si>
  <si>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</si>
  <si>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</si>
  <si>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</si>
  <si>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</si>
  <si>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</si>
  <si>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</si>
  <si>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</si>
  <si>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</si>
  <si>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</si>
  <si>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</si>
  <si>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</si>
  <si>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</si>
  <si>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</si>
  <si>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</si>
  <si>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</si>
  <si>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</si>
  <si>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</si>
  <si>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</si>
  <si>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</si>
  <si>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</si>
  <si>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</si>
  <si>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</si>
  <si>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</si>
  <si>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</si>
  <si>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</si>
  <si>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</si>
  <si>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</si>
  <si>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</si>
  <si>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</si>
  <si>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</si>
  <si>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</si>
  <si>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</si>
  <si>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</si>
  <si>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</si>
  <si>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</si>
  <si>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</si>
  <si>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</si>
  <si>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</si>
  <si>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</si>
  <si>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</si>
  <si>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</si>
  <si>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</si>
  <si>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</si>
  <si>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</si>
  <si>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</si>
  <si>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</si>
  <si>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</si>
  <si>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</si>
  <si>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</si>
  <si>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</si>
  <si>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</si>
  <si>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</si>
  <si>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</si>
  <si>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</si>
  <si>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</si>
  <si>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</si>
  <si>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</si>
  <si>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</si>
  <si>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</si>
  <si>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</si>
  <si>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</si>
  <si>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</si>
  <si>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</si>
  <si>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</si>
  <si>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</si>
  <si>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</si>
  <si>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</si>
  <si>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</si>
  <si>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</si>
  <si>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</si>
  <si>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</si>
  <si>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</si>
  <si>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</si>
  <si>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</si>
  <si>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</si>
  <si>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</si>
  <si>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</si>
  <si>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</si>
  <si>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</si>
  <si>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</si>
  <si>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</si>
  <si>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</si>
  <si>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</si>
  <si>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</si>
  <si>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</si>
  <si>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</si>
  <si>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</si>
  <si>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</si>
  <si>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</si>
  <si>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</si>
  <si>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</si>
  <si>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</si>
  <si>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</si>
  <si>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</si>
  <si>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</si>
  <si>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</si>
  <si>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</si>
  <si>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</si>
  <si>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</si>
  <si>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</si>
  <si>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</si>
  <si>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</si>
  <si>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</si>
  <si>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</si>
  <si>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</si>
  <si>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</si>
  <si>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</si>
  <si>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</si>
  <si>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</si>
  <si>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</si>
  <si>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</si>
  <si>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</si>
  <si>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</si>
  <si>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</si>
  <si>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</si>
  <si>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</si>
  <si>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</si>
  <si>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</si>
  <si>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</si>
  <si>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</si>
  <si>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</si>
  <si>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</si>
  <si>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</si>
  <si>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</si>
  <si>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</si>
  <si>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</si>
  <si>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</si>
  <si>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</si>
  <si>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</si>
  <si>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</si>
  <si>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</si>
  <si>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</si>
  <si>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</si>
  <si>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</si>
  <si>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</si>
  <si>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</si>
  <si>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</si>
  <si>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</si>
  <si>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</si>
  <si>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</si>
  <si>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</si>
  <si>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</si>
  <si>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</si>
  <si>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</si>
  <si>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</si>
  <si>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</si>
  <si>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</si>
  <si>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</si>
  <si>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</si>
  <si>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</si>
  <si>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</si>
  <si>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</si>
  <si>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</si>
  <si>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</si>
  <si>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</si>
  <si>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</si>
  <si>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</si>
  <si>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</si>
  <si>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</si>
  <si>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</si>
  <si>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</si>
  <si>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</si>
  <si>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</si>
  <si>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</si>
  <si>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</si>
  <si>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</si>
  <si>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</si>
  <si>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</si>
  <si>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</si>
  <si>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</si>
  <si>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</si>
  <si>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</si>
  <si>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</si>
  <si>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</si>
  <si>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</si>
  <si>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</si>
  <si>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</si>
  <si>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</si>
  <si>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</si>
  <si>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</si>
  <si>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</si>
  <si>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</si>
  <si>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</si>
  <si>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</si>
  <si>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</si>
  <si>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</si>
  <si>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</si>
  <si>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</si>
  <si>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</si>
  <si>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</si>
  <si>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</si>
  <si>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</si>
  <si>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</si>
  <si>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</si>
  <si>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</si>
  <si>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</si>
  <si>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</si>
  <si>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</si>
  <si>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</si>
  <si>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</si>
  <si>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</si>
  <si>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</si>
  <si>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</si>
  <si>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</si>
  <si>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</si>
  <si>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</si>
  <si>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</si>
  <si>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</si>
  <si>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</si>
  <si>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</si>
  <si>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</si>
  <si>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</si>
  <si>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</si>
  <si>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</si>
  <si>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</si>
  <si>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</si>
  <si>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</si>
  <si>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</si>
  <si>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</si>
  <si>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</si>
  <si>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</si>
  <si>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</si>
  <si>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</si>
  <si>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</si>
  <si>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</si>
  <si>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</si>
  <si>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</si>
  <si>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</si>
  <si>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</si>
  <si>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</si>
  <si>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</si>
  <si>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</si>
  <si>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</si>
  <si>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</si>
  <si>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</si>
  <si>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</si>
  <si>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</si>
  <si>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</si>
  <si>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</si>
  <si>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</si>
  <si>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</si>
  <si>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</si>
  <si>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</si>
  <si>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</si>
  <si>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</si>
  <si>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</si>
  <si>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</si>
  <si>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</si>
  <si>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</si>
  <si>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</si>
  <si>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</si>
  <si>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</si>
  <si>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</si>
  <si>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</si>
  <si>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</si>
  <si>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</si>
  <si>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</si>
  <si>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</si>
  <si>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</si>
  <si>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</si>
  <si>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</si>
  <si>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</si>
  <si>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</si>
  <si>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</si>
  <si>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</si>
  <si>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</si>
  <si>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</si>
  <si>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</si>
  <si>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</si>
  <si>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</si>
  <si>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</si>
  <si>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</si>
  <si>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</si>
  <si>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</si>
  <si>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</si>
  <si>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</si>
  <si>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</si>
  <si>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</si>
  <si>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</si>
  <si>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</si>
  <si>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</si>
  <si>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</si>
  <si>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</si>
  <si>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</si>
  <si>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</si>
  <si>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</si>
  <si>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</si>
  <si>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</si>
  <si>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</si>
  <si>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</si>
  <si>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</si>
  <si>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</si>
  <si>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</si>
  <si>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</si>
  <si>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</si>
  <si>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</si>
  <si>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</si>
  <si>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</si>
  <si>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</si>
  <si>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</si>
  <si>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</si>
  <si>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</si>
  <si>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</si>
  <si>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</si>
  <si>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</si>
  <si>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</si>
  <si>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</si>
  <si>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</si>
  <si>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</si>
  <si>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</si>
  <si>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</si>
  <si>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</si>
  <si>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</si>
  <si>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</si>
  <si>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</si>
  <si>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</si>
  <si>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</si>
  <si>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</si>
  <si>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</si>
  <si>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</si>
  <si>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</si>
  <si>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</si>
  <si>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</si>
  <si>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</si>
  <si>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</si>
  <si>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</si>
  <si>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</si>
  <si>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</si>
  <si>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</si>
  <si>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</si>
  <si>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</si>
  <si>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</si>
  <si>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</si>
  <si>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</si>
  <si>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</si>
  <si>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</si>
  <si>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</si>
  <si>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</si>
  <si>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</si>
  <si>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</si>
  <si>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</si>
  <si>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</si>
  <si>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</si>
  <si>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</si>
  <si>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</si>
  <si>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</si>
  <si>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</si>
  <si>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</si>
  <si>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</si>
  <si>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</si>
  <si>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</si>
  <si>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</si>
  <si>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</si>
  <si>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</si>
  <si>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</si>
  <si>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</si>
  <si>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</si>
  <si>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</si>
  <si>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</si>
  <si>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</si>
  <si>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</si>
  <si>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</si>
  <si>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</si>
  <si>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</si>
  <si>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</si>
  <si>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</si>
  <si>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</si>
  <si>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</si>
  <si>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</si>
  <si>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</si>
  <si>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</si>
  <si>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</si>
  <si>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</si>
  <si>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</si>
  <si>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</si>
  <si>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</si>
  <si>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</si>
  <si>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</si>
  <si>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</si>
  <si>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</si>
  <si>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</si>
  <si>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</si>
  <si>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</si>
  <si>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</si>
  <si>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</si>
  <si>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</si>
  <si>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</si>
  <si>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</si>
  <si>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</si>
  <si>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</si>
  <si>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</si>
  <si>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</si>
  <si>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</si>
  <si>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</si>
  <si>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</si>
  <si>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</si>
  <si>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</si>
  <si>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</si>
  <si>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</si>
  <si>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</si>
  <si>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</si>
  <si>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</si>
  <si>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</si>
  <si>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</si>
  <si>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</si>
  <si>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</si>
  <si>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</si>
  <si>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</si>
  <si>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</si>
  <si>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</si>
  <si>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</si>
  <si>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</si>
  <si>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</si>
  <si>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</si>
  <si>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</si>
  <si>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</si>
  <si>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</si>
  <si>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</si>
  <si>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</si>
  <si>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</si>
  <si>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</si>
  <si>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</si>
  <si>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</si>
  <si>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</si>
  <si>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</si>
  <si>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</si>
  <si>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</si>
  <si>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</si>
  <si>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</si>
  <si>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</si>
  <si>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</si>
  <si>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</si>
  <si>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</si>
  <si>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</si>
  <si>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</si>
  <si>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</si>
  <si>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</si>
  <si>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</si>
  <si>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</si>
  <si>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</si>
  <si>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</si>
  <si>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</si>
  <si>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</si>
  <si>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</si>
  <si>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</si>
  <si>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</si>
  <si>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</si>
  <si>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</si>
  <si>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</si>
  <si>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</si>
  <si>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</si>
  <si>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</si>
  <si>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</si>
  <si>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</si>
  <si>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</si>
  <si>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</si>
  <si>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</si>
  <si>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</si>
  <si>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</si>
  <si>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</si>
  <si>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</si>
  <si>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</si>
  <si>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</si>
  <si>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</si>
  <si>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</si>
  <si>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</si>
  <si>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</si>
  <si>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</si>
  <si>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</si>
  <si>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</si>
  <si>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</si>
  <si>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</si>
  <si>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</si>
  <si>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</si>
  <si>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</si>
  <si>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</si>
  <si>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</si>
  <si>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</si>
  <si>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</si>
  <si>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</si>
  <si>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</si>
  <si>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</si>
  <si>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</si>
  <si>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</si>
  <si>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</si>
  <si>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</si>
  <si>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</si>
  <si>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</si>
  <si>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</si>
  <si>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</si>
  <si>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</si>
  <si>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</si>
  <si>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</si>
  <si>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</si>
  <si>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</si>
  <si>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</si>
  <si>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</si>
  <si>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</si>
  <si>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</si>
  <si>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</si>
  <si>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</si>
  <si>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</si>
  <si>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</si>
  <si>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</si>
  <si>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</si>
  <si>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</si>
  <si>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</si>
  <si>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</si>
  <si>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</si>
  <si>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</si>
  <si>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</si>
  <si>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</si>
  <si>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</si>
  <si>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</si>
  <si>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</si>
  <si>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</si>
  <si>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</si>
  <si>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</si>
  <si>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</si>
  <si>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</si>
  <si>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</si>
  <si>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</si>
  <si>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</si>
  <si>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</si>
  <si>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</si>
  <si>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</si>
  <si>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</si>
  <si>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</si>
  <si>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</si>
  <si>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</si>
  <si>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</si>
  <si>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</si>
  <si>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</si>
  <si>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</si>
  <si>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</si>
  <si>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</si>
  <si>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</si>
  <si>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</si>
  <si>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</si>
  <si>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</si>
  <si>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</si>
  <si>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</si>
  <si>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</si>
  <si>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</si>
  <si>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</si>
  <si>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</si>
  <si>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</si>
  <si>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</si>
  <si>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</si>
  <si>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</si>
  <si>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</si>
  <si>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</si>
  <si>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</si>
  <si>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</si>
  <si>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</si>
  <si>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</si>
  <si>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</si>
  <si>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</si>
  <si>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</si>
  <si>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</si>
  <si>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</si>
  <si>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</si>
  <si>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</si>
  <si>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</si>
  <si>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</si>
  <si>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</si>
  <si>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</si>
  <si>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</si>
  <si>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</si>
  <si>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</si>
  <si>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</si>
  <si>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</si>
  <si>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</si>
  <si>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</si>
  <si>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</si>
  <si>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</si>
  <si>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</si>
  <si>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</si>
  <si>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</si>
  <si>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</si>
  <si>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</si>
  <si>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</si>
  <si>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</si>
  <si>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</si>
  <si>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</si>
  <si>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</si>
  <si>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</si>
  <si>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</si>
  <si>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</si>
  <si>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</si>
  <si>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</si>
  <si>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</si>
  <si>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</si>
  <si>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</si>
  <si>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</si>
  <si>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</si>
  <si>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</si>
  <si>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</si>
  <si>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</si>
  <si>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</si>
  <si>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</si>
  <si>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</si>
  <si>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</si>
  <si>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</si>
  <si>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</si>
  <si>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</si>
  <si>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</si>
  <si>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</si>
  <si>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</si>
  <si>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</si>
  <si>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</si>
  <si>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</si>
  <si>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</si>
  <si>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</si>
  <si>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</si>
  <si>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</si>
  <si>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</si>
  <si>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</si>
  <si>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</si>
  <si>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</si>
  <si>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</si>
  <si>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</si>
  <si>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</si>
  <si>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</si>
  <si>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</si>
  <si>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</si>
  <si>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</si>
  <si>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</si>
  <si>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</si>
  <si>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</si>
  <si>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</si>
  <si>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</si>
  <si>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</si>
  <si>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</si>
  <si>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</si>
  <si>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</si>
  <si>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</si>
  <si>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</si>
  <si>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</si>
  <si>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</si>
  <si>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</si>
  <si>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</si>
  <si>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</si>
  <si>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</si>
  <si>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</si>
  <si>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</si>
  <si>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</si>
  <si>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</si>
  <si>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</si>
  <si>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</si>
  <si>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</si>
  <si>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</si>
  <si>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</si>
  <si>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</si>
  <si>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</si>
  <si>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</si>
  <si>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</si>
  <si>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</si>
  <si>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</si>
  <si>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</si>
  <si>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</si>
  <si>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</si>
  <si>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</si>
  <si>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</si>
  <si>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</si>
  <si>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</si>
  <si>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</si>
  <si>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</si>
  <si>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</si>
  <si>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</si>
  <si>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</si>
  <si>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</si>
  <si>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</si>
  <si>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</si>
  <si>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</si>
  <si>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</si>
  <si>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</si>
  <si>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</si>
  <si>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</si>
  <si>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</si>
  <si>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</si>
  <si>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</si>
  <si>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</si>
  <si>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</si>
  <si>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</si>
  <si>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</si>
  <si>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</si>
  <si>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</si>
  <si>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</si>
  <si>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</si>
  <si>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</si>
  <si>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</si>
  <si>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</si>
  <si>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</si>
  <si>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</si>
  <si>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</si>
  <si>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</si>
  <si>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</si>
  <si>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</si>
  <si>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</si>
  <si>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</si>
  <si>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</si>
  <si>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</si>
  <si>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</si>
  <si>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</si>
  <si>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</si>
  <si>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</si>
  <si>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</si>
  <si>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</si>
  <si>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</si>
  <si>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</si>
  <si>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</si>
  <si>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</si>
  <si>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</si>
  <si>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</si>
  <si>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</si>
  <si>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</si>
  <si>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</si>
  <si>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</si>
  <si>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</si>
  <si>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</si>
  <si>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</si>
  <si>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</si>
  <si>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</si>
  <si>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</si>
  <si>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</si>
  <si>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</si>
  <si>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</si>
  <si>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</si>
  <si>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</si>
  <si>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</si>
  <si>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</si>
  <si>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</si>
  <si>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</si>
  <si>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</si>
  <si>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</si>
  <si>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</si>
  <si>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</si>
  <si>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</si>
  <si>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</si>
  <si>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</si>
  <si>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</si>
  <si>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</si>
  <si>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</si>
  <si>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</si>
  <si>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</si>
  <si>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</si>
  <si>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</si>
  <si>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</si>
  <si>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</si>
  <si>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</si>
  <si>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</si>
  <si>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</si>
  <si>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</si>
  <si>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</si>
  <si>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</si>
  <si>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</si>
  <si>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</si>
  <si>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</si>
  <si>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</si>
  <si>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</si>
  <si>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</si>
  <si>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</si>
  <si>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</si>
  <si>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</si>
  <si>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</si>
  <si>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</si>
  <si>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</si>
  <si>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</si>
  <si>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</si>
  <si>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</si>
  <si>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</si>
  <si>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</si>
  <si>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</si>
  <si>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</si>
  <si>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</si>
  <si>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</si>
  <si>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</si>
  <si>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</si>
  <si>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</si>
  <si>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</si>
  <si>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</si>
  <si>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</si>
  <si>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</si>
  <si>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</si>
  <si>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</si>
  <si>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</si>
  <si>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</si>
  <si>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</si>
  <si>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</si>
  <si>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</si>
  <si>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</si>
  <si>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</si>
  <si>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</si>
  <si>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</si>
  <si>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</si>
  <si>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</si>
  <si>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</si>
  <si>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</si>
  <si>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</si>
  <si>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</si>
  <si>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</si>
  <si>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</si>
  <si>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</si>
  <si>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</si>
  <si>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</si>
  <si>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</si>
  <si>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</si>
  <si>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</si>
  <si>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</si>
  <si>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</si>
  <si>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</si>
  <si>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</si>
  <si>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</si>
  <si>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</si>
  <si>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</si>
  <si>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</si>
  <si>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</si>
  <si>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</si>
  <si>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</si>
  <si>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</si>
  <si>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</si>
  <si>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</si>
  <si>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</si>
  <si>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</si>
  <si>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</si>
  <si>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</si>
  <si>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</si>
  <si>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</si>
  <si>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</si>
  <si>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</si>
  <si>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</si>
  <si>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</si>
  <si>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</si>
  <si>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</si>
  <si>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</si>
  <si>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</si>
  <si>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</si>
  <si>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</si>
  <si>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</si>
  <si>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</si>
  <si>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</si>
  <si>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</si>
  <si>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</si>
  <si>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</si>
  <si>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</si>
  <si>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</si>
  <si>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</si>
  <si>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</si>
  <si>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</si>
  <si>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</si>
  <si>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</si>
  <si>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</si>
  <si>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</si>
  <si>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</si>
  <si>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</si>
  <si>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</si>
  <si>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</si>
  <si>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</si>
  <si>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</si>
  <si>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</si>
  <si>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</si>
  <si>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</si>
  <si>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</si>
  <si>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</si>
  <si>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</si>
  <si>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</si>
  <si>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</si>
  <si>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</si>
  <si>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</si>
  <si>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</si>
  <si>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</si>
  <si>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</si>
  <si>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</si>
  <si>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</si>
  <si>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</si>
  <si>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</si>
  <si>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</si>
  <si>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</si>
  <si>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</si>
  <si>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</si>
  <si>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</si>
  <si>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</si>
  <si>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</si>
  <si>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</si>
  <si>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</si>
  <si>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</si>
  <si>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</si>
  <si>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</si>
  <si>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</si>
  <si>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</si>
  <si>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</si>
  <si>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</si>
  <si>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</si>
  <si>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</si>
  <si>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</si>
  <si>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</si>
  <si>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</si>
  <si>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</si>
  <si>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</si>
  <si>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</si>
  <si>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</si>
  <si>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</si>
  <si>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</si>
  <si>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</si>
  <si>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</si>
  <si>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</si>
  <si>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</si>
  <si>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</si>
  <si>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</si>
  <si>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</si>
  <si>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</si>
  <si>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</si>
  <si>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</si>
  <si>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</si>
  <si>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</si>
  <si>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</si>
  <si>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</si>
  <si>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</si>
  <si>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</si>
  <si>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</si>
  <si>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</si>
  <si>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</si>
  <si>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</si>
  <si>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</si>
  <si>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</si>
  <si>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</si>
  <si>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</si>
  <si>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</si>
  <si>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</si>
  <si>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</si>
  <si>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</si>
  <si>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</si>
  <si>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</si>
  <si>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</si>
  <si>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</si>
  <si>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</si>
  <si>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</si>
  <si>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</si>
  <si>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</si>
  <si>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</si>
  <si>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</si>
  <si>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</si>
  <si>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</si>
  <si>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</si>
  <si>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</si>
  <si>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</si>
  <si>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</si>
  <si>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</si>
  <si>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</si>
  <si>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</si>
  <si>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</si>
  <si>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</si>
  <si>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</si>
  <si>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</si>
  <si>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</si>
  <si>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</si>
  <si>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</si>
  <si>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</si>
  <si>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</si>
  <si>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</si>
  <si>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</si>
  <si>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</si>
  <si>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</si>
  <si>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</si>
  <si>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</si>
  <si>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</si>
  <si>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</si>
  <si>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</si>
  <si>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</si>
  <si>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</si>
  <si>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</si>
  <si>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</si>
  <si>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</si>
  <si>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</si>
  <si>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</si>
  <si>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</si>
  <si>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</si>
  <si>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</si>
  <si>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</si>
  <si>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</si>
  <si>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</si>
  <si>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</si>
  <si>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</si>
  <si>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</si>
  <si>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</si>
  <si>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</si>
  <si>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</si>
  <si>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</si>
  <si>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</si>
  <si>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</si>
  <si>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</si>
  <si>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</si>
  <si>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</si>
  <si>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</si>
  <si>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</si>
  <si>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</si>
  <si>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</si>
  <si>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</si>
  <si>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</si>
  <si>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</si>
  <si>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</si>
  <si>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</si>
  <si>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</si>
  <si>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</si>
  <si>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</si>
  <si>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</si>
  <si>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</si>
  <si>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</si>
  <si>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</si>
  <si>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</si>
  <si>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</si>
  <si>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</si>
  <si>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</si>
  <si>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</si>
  <si>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</si>
  <si>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</si>
  <si>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</si>
  <si>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</si>
  <si>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</si>
  <si>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</si>
  <si>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</si>
  <si>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</si>
  <si>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</si>
  <si>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</si>
  <si>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</si>
  <si>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</si>
  <si>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</si>
  <si>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</si>
  <si>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</si>
  <si>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</si>
  <si>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</si>
  <si>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</si>
  <si>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</si>
  <si>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</si>
  <si>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</si>
  <si>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</si>
  <si>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</si>
  <si>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</si>
  <si>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</si>
  <si>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</si>
  <si>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</si>
  <si>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</si>
  <si>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</si>
  <si>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</si>
  <si>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</si>
  <si>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</si>
  <si>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</si>
  <si>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</si>
  <si>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</si>
  <si>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</si>
  <si>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</si>
  <si>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</si>
  <si>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</si>
  <si>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</si>
  <si>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</si>
  <si>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</si>
  <si>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</si>
  <si>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</si>
  <si>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</si>
  <si>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</si>
  <si>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</si>
  <si>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</si>
  <si>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</si>
  <si>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</si>
  <si>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</si>
  <si>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</si>
  <si>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</si>
  <si>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</si>
  <si>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</si>
  <si>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</si>
  <si>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</si>
  <si>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</si>
  <si>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</si>
  <si>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</si>
  <si>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</si>
  <si>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</si>
  <si>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</si>
  <si>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</si>
  <si>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</si>
  <si>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</si>
  <si>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</si>
  <si>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</si>
  <si>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</si>
  <si>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</si>
  <si>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</si>
  <si>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</si>
  <si>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</si>
  <si>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</si>
  <si>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</si>
  <si>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</si>
  <si>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</si>
  <si>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</si>
  <si>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</si>
  <si>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</si>
  <si>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</si>
  <si>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</si>
  <si>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</si>
  <si>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</si>
  <si>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</si>
  <si>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</si>
  <si>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</si>
  <si>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</si>
  <si>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</si>
  <si>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</si>
  <si>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</si>
  <si>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</si>
  <si>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</si>
  <si>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</si>
  <si>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</si>
  <si>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</si>
  <si>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</si>
  <si>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</si>
  <si>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</si>
  <si>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</si>
  <si>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</si>
  <si>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</si>
  <si>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</si>
  <si>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</si>
  <si>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</si>
  <si>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</si>
  <si>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</si>
  <si>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</si>
  <si>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</si>
  <si>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</si>
  <si>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</si>
  <si>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</si>
  <si>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</si>
  <si>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</si>
  <si>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</si>
  <si>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</si>
  <si>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</si>
  <si>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</si>
  <si>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</si>
  <si>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</si>
  <si>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</si>
  <si>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</si>
  <si>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</si>
  <si>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</si>
  <si>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</si>
  <si>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</si>
  <si>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</si>
  <si>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</si>
  <si>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</si>
  <si>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</si>
  <si>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</si>
  <si>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</si>
  <si>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</si>
  <si>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</si>
  <si>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</si>
  <si>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</si>
  <si>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</si>
  <si>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</si>
  <si>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</si>
  <si>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</si>
  <si>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</si>
  <si>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</si>
  <si>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</si>
  <si>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</si>
  <si>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</si>
  <si>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</si>
  <si>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</si>
  <si>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</si>
  <si>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</si>
  <si>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</si>
  <si>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</si>
  <si>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</si>
  <si>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</si>
  <si>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</si>
  <si>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</si>
  <si>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</si>
  <si>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</si>
  <si>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</si>
  <si>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</si>
  <si>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</si>
  <si>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</si>
  <si>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</si>
  <si>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</si>
  <si>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</si>
  <si>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</si>
  <si>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</si>
  <si>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</si>
  <si>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</si>
  <si>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</si>
  <si>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</si>
  <si>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</si>
  <si>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</si>
  <si>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</si>
  <si>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</si>
  <si>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</si>
  <si>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</si>
  <si>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</si>
  <si>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</si>
  <si>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</si>
  <si>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</si>
  <si>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</si>
  <si>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</si>
  <si>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</si>
  <si>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</si>
  <si>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</si>
  <si>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</si>
  <si>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</si>
  <si>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</si>
  <si>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</si>
  <si>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</si>
  <si>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</si>
  <si>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</si>
  <si>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</si>
  <si>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</si>
  <si>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</si>
  <si>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</si>
  <si>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</si>
  <si>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</si>
  <si>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</si>
  <si>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</si>
  <si>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</si>
  <si>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</si>
  <si>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</si>
  <si>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</si>
  <si>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</si>
  <si>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</si>
  <si>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</si>
  <si>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</si>
  <si>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</si>
  <si>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</si>
  <si>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</si>
  <si>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</si>
  <si>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</si>
  <si>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</si>
  <si>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</si>
  <si>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</si>
  <si>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</si>
  <si>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</si>
  <si>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</si>
  <si>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</si>
  <si>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</si>
  <si>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</si>
  <si>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</si>
  <si>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</si>
  <si>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</si>
  <si>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</si>
  <si>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</si>
  <si>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</si>
  <si>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</si>
  <si>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</si>
  <si>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</si>
  <si>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</si>
  <si>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</si>
  <si>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</si>
  <si>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</si>
  <si>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</si>
  <si>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</si>
  <si>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</si>
  <si>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</si>
  <si>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</si>
  <si>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</si>
  <si>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</si>
  <si>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</si>
  <si>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</si>
  <si>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</si>
  <si>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</si>
  <si>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</si>
  <si>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</si>
  <si>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</si>
  <si>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</si>
  <si>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</si>
  <si>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</si>
  <si>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</si>
  <si>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</si>
  <si>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</si>
  <si>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</si>
  <si>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</si>
  <si>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</si>
  <si>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</si>
  <si>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</si>
  <si>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</si>
  <si>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</si>
  <si>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</si>
  <si>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</si>
  <si>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</si>
  <si>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</si>
  <si>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</si>
  <si>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</si>
  <si>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</si>
  <si>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</si>
  <si>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</si>
  <si>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</si>
  <si>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</si>
  <si>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</si>
  <si>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</si>
  <si>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</si>
  <si>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</si>
  <si>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</si>
  <si>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</si>
  <si>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</si>
  <si>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</si>
  <si>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</si>
  <si>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</si>
  <si>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</si>
  <si>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</si>
  <si>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</si>
  <si>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</si>
  <si>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</si>
  <si>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</si>
  <si>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</si>
  <si>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</si>
  <si>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</si>
  <si>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</si>
  <si>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</si>
  <si>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</si>
  <si>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</si>
  <si>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</si>
  <si>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</si>
  <si>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</si>
  <si>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</si>
  <si>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</si>
  <si>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</si>
  <si>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</si>
  <si>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</si>
  <si>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</si>
  <si>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</si>
  <si>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</si>
  <si>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</si>
  <si>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</si>
  <si>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</si>
  <si>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</si>
  <si>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</si>
  <si>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</si>
  <si>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</si>
  <si>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</si>
  <si>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</si>
  <si>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</si>
  <si>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</si>
  <si>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</si>
  <si>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</si>
  <si>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</si>
  <si>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</si>
  <si>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</si>
  <si>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</si>
  <si>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</si>
  <si>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</si>
  <si>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</si>
  <si>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</si>
  <si>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</si>
  <si>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</si>
  <si>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</si>
  <si>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</si>
  <si>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</si>
  <si>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</si>
  <si>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</si>
  <si>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</si>
  <si>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</si>
  <si>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</si>
  <si>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</si>
  <si>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</si>
  <si>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</si>
  <si>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</si>
  <si>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</si>
  <si>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</si>
  <si>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</si>
  <si>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</si>
  <si>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</si>
  <si>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</si>
  <si>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</si>
  <si>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</si>
  <si>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</si>
  <si>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</si>
  <si>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</si>
  <si>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</si>
  <si>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</si>
  <si>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</si>
  <si>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</si>
  <si>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</si>
  <si>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</si>
  <si>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</si>
  <si>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</si>
  <si>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</si>
  <si>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</si>
  <si>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</si>
  <si>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</si>
  <si>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</si>
  <si>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</si>
  <si>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</si>
  <si>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</si>
  <si>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</si>
  <si>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</si>
  <si>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</si>
  <si>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</si>
  <si>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</si>
  <si>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</si>
  <si>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</si>
  <si>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</si>
  <si>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</si>
  <si>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</si>
  <si>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</si>
  <si>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</si>
  <si>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</si>
  <si>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</si>
  <si>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</si>
  <si>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</si>
  <si>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</si>
  <si>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</si>
  <si>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</si>
  <si>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</si>
  <si>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</si>
  <si>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</si>
  <si>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</si>
  <si>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</si>
  <si>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</si>
  <si>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</si>
  <si>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</si>
  <si>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</si>
  <si>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</si>
  <si>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</si>
  <si>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</si>
  <si>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</si>
  <si>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</si>
  <si>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</si>
  <si>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</si>
  <si>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</si>
  <si>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</si>
  <si>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</si>
  <si>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</si>
  <si>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</si>
  <si>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</si>
  <si>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</si>
  <si>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</si>
  <si>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</si>
  <si>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</si>
  <si>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</si>
  <si>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</si>
  <si>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</si>
  <si>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</si>
  <si>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</si>
  <si>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</si>
  <si>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</si>
  <si>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</si>
  <si>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</si>
  <si>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</si>
  <si>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</si>
  <si>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</si>
  <si>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</si>
  <si>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</si>
  <si>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</si>
  <si>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</si>
  <si>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</si>
  <si>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</si>
  <si>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</si>
  <si>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</si>
  <si>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</si>
  <si>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</si>
  <si>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</si>
  <si>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</si>
  <si>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</si>
  <si>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</si>
  <si>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</si>
  <si>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</si>
  <si>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</si>
  <si>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</si>
  <si>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</si>
  <si>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</si>
  <si>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</si>
  <si>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</si>
  <si>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</si>
  <si>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</si>
  <si>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</si>
  <si>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</si>
  <si>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</si>
  <si>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</si>
  <si>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</si>
  <si>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</si>
  <si>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</si>
  <si>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</si>
  <si>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</si>
  <si>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</si>
  <si>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</si>
  <si>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</si>
  <si>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</si>
  <si>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</si>
  <si>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</si>
  <si>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</si>
  <si>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</si>
  <si>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</si>
  <si>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</si>
  <si>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</si>
  <si>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</si>
  <si>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</si>
  <si>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</si>
  <si>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</si>
  <si>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</si>
  <si>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</si>
  <si>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</si>
  <si>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</si>
  <si>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</si>
  <si>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</si>
  <si>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</si>
  <si>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</si>
  <si>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</si>
  <si>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</si>
  <si>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</si>
  <si>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</si>
  <si>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</si>
  <si>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</si>
  <si>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</si>
  <si>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</si>
  <si>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</si>
  <si>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</si>
  <si>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</si>
  <si>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</si>
  <si>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</si>
  <si>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</si>
  <si>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</si>
  <si>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</si>
  <si>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</si>
  <si>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</si>
  <si>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</si>
  <si>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</si>
  <si>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</si>
  <si>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</si>
  <si>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</si>
  <si>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</si>
  <si>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</si>
  <si>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</si>
  <si>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</si>
  <si>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</si>
  <si>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</si>
  <si>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</si>
  <si>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</si>
  <si>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</si>
  <si>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</si>
  <si>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</si>
  <si>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</si>
  <si>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</si>
  <si>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</si>
  <si>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</si>
  <si>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</si>
  <si>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</si>
  <si>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</si>
  <si>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</si>
  <si>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</si>
  <si>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</si>
  <si>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</si>
  <si>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</si>
  <si>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</si>
  <si>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</si>
  <si>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</si>
  <si>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</si>
  <si>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</si>
  <si>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</si>
  <si>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</si>
  <si>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</si>
  <si>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</si>
  <si>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</si>
  <si>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</si>
  <si>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</si>
  <si>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</si>
  <si>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</si>
  <si>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</si>
  <si>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</si>
  <si>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</si>
  <si>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</si>
  <si>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</si>
  <si>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</si>
  <si>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</si>
  <si>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</si>
  <si>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</si>
  <si>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</si>
  <si>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</si>
  <si>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</si>
  <si>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</si>
  <si>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</si>
  <si>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</si>
  <si>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</si>
  <si>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</si>
  <si>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</si>
  <si>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</si>
  <si>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</si>
  <si>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</si>
  <si>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</si>
  <si>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</si>
  <si>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</si>
  <si>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</si>
  <si>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</si>
  <si>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</si>
  <si>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</si>
  <si>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</si>
  <si>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</si>
  <si>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</si>
  <si>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</si>
  <si>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</si>
  <si>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</si>
  <si>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</si>
  <si>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</si>
  <si>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</si>
  <si>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</si>
  <si>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</si>
  <si>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</si>
  <si>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</si>
  <si>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</si>
  <si>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</si>
  <si>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</si>
  <si>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</si>
  <si>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</si>
  <si>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</si>
  <si>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</si>
  <si>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</si>
  <si>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</si>
  <si>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</si>
  <si>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</si>
  <si>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</si>
  <si>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</si>
  <si>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</si>
  <si>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</si>
  <si>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</si>
  <si>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</si>
  <si>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</si>
  <si>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</si>
  <si>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</si>
  <si>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</si>
  <si>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</si>
  <si>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</si>
  <si>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</si>
  <si>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</si>
  <si>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</si>
  <si>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</si>
  <si>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</si>
  <si>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</si>
  <si>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</si>
  <si>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</si>
  <si>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</si>
  <si>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</si>
  <si>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</si>
  <si>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</si>
  <si>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</si>
  <si>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</si>
  <si>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</si>
  <si>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</si>
  <si>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</si>
  <si>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</si>
  <si>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</si>
  <si>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</si>
  <si>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</si>
  <si>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</si>
  <si>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</si>
  <si>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</si>
  <si>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</si>
  <si>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</si>
  <si>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</si>
  <si>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</si>
  <si>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</si>
  <si>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</si>
  <si>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</si>
  <si>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</si>
  <si>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</si>
  <si>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</si>
  <si>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</si>
  <si>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</si>
  <si>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</si>
  <si>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</si>
  <si>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</si>
  <si>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</si>
  <si>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</si>
  <si>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</si>
  <si>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</si>
  <si>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</si>
  <si>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</si>
  <si>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</si>
  <si>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</si>
  <si>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</si>
  <si>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</si>
  <si>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</si>
  <si>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</si>
  <si>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</si>
  <si>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</si>
  <si>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</si>
  <si>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</si>
  <si>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</si>
  <si>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</si>
  <si>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</si>
  <si>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</si>
  <si>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</si>
  <si>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</si>
  <si>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</si>
  <si>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</si>
  <si>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</si>
  <si>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</si>
  <si>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</si>
  <si>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</si>
  <si>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</si>
  <si>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</si>
  <si>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</si>
  <si>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</si>
  <si>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</si>
  <si>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</si>
  <si>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</si>
  <si>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</si>
  <si>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</si>
  <si>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</si>
  <si>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</si>
  <si>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</si>
  <si>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</si>
  <si>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</si>
  <si>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</si>
  <si>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</si>
  <si>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</si>
  <si>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</si>
  <si>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</si>
  <si>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</si>
  <si>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</si>
  <si>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</si>
  <si>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</si>
  <si>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</si>
  <si>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</si>
  <si>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</si>
  <si>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</si>
  <si>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</si>
  <si>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</si>
  <si>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</si>
  <si>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</si>
  <si>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</si>
  <si>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</si>
  <si>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</si>
  <si>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</si>
  <si>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</si>
  <si>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</si>
  <si>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</si>
  <si>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</si>
  <si>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</si>
  <si>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</si>
  <si>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</si>
  <si>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</si>
  <si>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</si>
  <si>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</si>
  <si>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</si>
  <si>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</si>
  <si>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</si>
  <si>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</si>
  <si>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</si>
  <si>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</si>
  <si>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</si>
  <si>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</si>
  <si>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</si>
  <si>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</si>
  <si>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</si>
  <si>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</si>
  <si>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</si>
  <si>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</si>
  <si>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</si>
  <si>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</si>
  <si>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</si>
  <si>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</si>
  <si>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</si>
  <si>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</si>
  <si>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</si>
  <si>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</si>
  <si>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</si>
  <si>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</si>
  <si>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</si>
  <si>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</si>
  <si>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</si>
  <si>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</si>
  <si>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</si>
  <si>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</si>
  <si>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</si>
  <si>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</si>
  <si>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</si>
  <si>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</si>
  <si>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</si>
  <si>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</si>
  <si>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</si>
  <si>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</si>
  <si>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</si>
  <si>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</si>
  <si>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</si>
  <si>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</si>
  <si>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</si>
  <si>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</si>
  <si>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</si>
  <si>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</si>
  <si>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</si>
  <si>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</si>
  <si>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</si>
  <si>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</si>
  <si>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</si>
  <si>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</si>
  <si>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</si>
  <si>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</si>
  <si>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</si>
  <si>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</si>
  <si>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</si>
  <si>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</si>
  <si>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</si>
  <si>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</si>
  <si>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</si>
  <si>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</si>
  <si>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</si>
  <si>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</si>
  <si>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</si>
  <si>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</si>
  <si>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</si>
  <si>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</si>
  <si>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</si>
  <si>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</si>
  <si>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</si>
  <si>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</si>
  <si>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</si>
  <si>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</si>
  <si>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</si>
  <si>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</si>
  <si>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</si>
  <si>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</si>
  <si>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</si>
  <si>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</si>
  <si>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</si>
  <si>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</si>
  <si>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</si>
  <si>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</si>
  <si>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</si>
  <si>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</si>
  <si>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</si>
  <si>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</si>
  <si>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</si>
  <si>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</si>
  <si>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</si>
  <si>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</si>
  <si>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</si>
  <si>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</si>
  <si>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</si>
  <si>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</si>
  <si>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</si>
  <si>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</si>
  <si>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</si>
  <si>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</si>
  <si>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</si>
  <si>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</si>
  <si>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</si>
  <si>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</si>
  <si>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</si>
  <si>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</si>
  <si>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</si>
  <si>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</si>
  <si>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</si>
  <si>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</si>
  <si>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</si>
  <si>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</si>
  <si>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</si>
  <si>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</si>
  <si>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</si>
  <si>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</si>
  <si>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</si>
  <si>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</si>
  <si>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</si>
  <si>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</si>
  <si>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</si>
  <si>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</si>
  <si>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</si>
  <si>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</si>
  <si>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</si>
  <si>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</si>
  <si>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</si>
  <si>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</si>
  <si>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</si>
  <si>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</si>
  <si>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</si>
  <si>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</si>
  <si>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</si>
  <si>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</si>
  <si>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</si>
  <si>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</si>
  <si>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</si>
  <si>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</si>
  <si>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</si>
  <si>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</si>
  <si>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</si>
  <si>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</si>
  <si>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</si>
  <si>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</si>
  <si>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</si>
  <si>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</si>
  <si>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</si>
  <si>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</si>
  <si>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</si>
  <si>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</si>
  <si>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</si>
  <si>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</si>
  <si>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</si>
  <si>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</si>
  <si>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</si>
  <si>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</si>
  <si>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</si>
  <si>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</si>
  <si>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</si>
  <si>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</si>
  <si>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</si>
  <si>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</si>
  <si>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</si>
  <si>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</si>
  <si>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</si>
  <si>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</si>
  <si>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</si>
  <si>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</si>
  <si>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</si>
  <si>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</si>
  <si>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</si>
  <si>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</si>
  <si>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</si>
  <si>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</si>
  <si>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</si>
  <si>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</si>
  <si>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</si>
  <si>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</si>
  <si>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</si>
  <si>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</si>
  <si>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</si>
  <si>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</si>
  <si>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</si>
  <si>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</si>
  <si>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</si>
  <si>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</si>
  <si>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</si>
  <si>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</si>
  <si>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</si>
  <si>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</si>
  <si>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</si>
  <si>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</si>
  <si>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</si>
  <si>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</si>
  <si>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</si>
  <si>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</si>
  <si>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</si>
  <si>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</si>
  <si>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</si>
  <si>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</si>
  <si>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</si>
  <si>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</si>
  <si>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</si>
  <si>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</si>
  <si>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</si>
  <si>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</si>
  <si>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</si>
  <si>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</si>
  <si>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</si>
  <si>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</si>
  <si>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</si>
  <si>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</si>
  <si>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</si>
  <si>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</si>
  <si>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</si>
  <si>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</si>
  <si>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</si>
  <si>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</si>
  <si>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</si>
  <si>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</si>
  <si>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</si>
  <si>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</si>
  <si>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</si>
  <si>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</si>
  <si>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</si>
  <si>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</si>
  <si>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</si>
  <si>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</si>
  <si>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</si>
  <si>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</si>
  <si>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</si>
  <si>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</si>
  <si>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</si>
  <si>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</si>
  <si>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</si>
  <si>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</si>
  <si>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</si>
  <si>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</si>
  <si>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</si>
  <si>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</si>
  <si>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</si>
  <si>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</si>
  <si>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</si>
  <si>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</si>
  <si>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</si>
  <si>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</si>
  <si>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</si>
  <si>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</si>
  <si>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</si>
  <si>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</si>
  <si>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</si>
  <si>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</si>
  <si>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</si>
  <si>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</si>
  <si>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</si>
  <si>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</si>
  <si>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</si>
  <si>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</si>
  <si>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</si>
  <si>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</si>
  <si>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</si>
  <si>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</si>
  <si>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</si>
  <si>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</si>
  <si>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</si>
  <si>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</si>
  <si>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</si>
  <si>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</si>
  <si>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</si>
  <si>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</si>
  <si>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</si>
  <si>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</si>
  <si>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</si>
  <si>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</si>
  <si>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</si>
  <si>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</si>
  <si>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</si>
  <si>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</si>
  <si>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</si>
  <si>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</si>
  <si>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</si>
  <si>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</si>
  <si>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</si>
  <si>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</si>
  <si>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</si>
  <si>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</si>
  <si>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</si>
  <si>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</si>
  <si>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</si>
  <si>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</si>
  <si>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</si>
  <si>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</si>
  <si>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</si>
  <si>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</si>
  <si>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</si>
  <si>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</si>
  <si>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</si>
  <si>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</si>
  <si>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</si>
  <si>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</si>
  <si>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</si>
  <si>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</si>
  <si>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</si>
  <si>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</si>
  <si>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</si>
  <si>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</si>
  <si>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</si>
  <si>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</si>
  <si>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</si>
  <si>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</si>
  <si>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</si>
  <si>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</si>
  <si>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</si>
  <si>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</si>
  <si>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</si>
  <si>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</si>
  <si>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</si>
  <si>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</si>
  <si>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</si>
  <si>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</si>
  <si>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</si>
  <si>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</si>
  <si>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</si>
  <si>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</si>
  <si>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</si>
  <si>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</si>
  <si>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</si>
  <si>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</si>
  <si>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</si>
  <si>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</si>
  <si>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</si>
  <si>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</si>
  <si>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</si>
  <si>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</si>
  <si>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</si>
  <si>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</si>
  <si>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</si>
  <si>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</si>
  <si>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</si>
  <si>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</si>
  <si>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</si>
  <si>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</si>
  <si>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</si>
  <si>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</si>
  <si>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</si>
  <si>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</si>
  <si>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</si>
  <si>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</si>
  <si>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</si>
  <si>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</si>
  <si>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</si>
  <si>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</si>
  <si>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</si>
  <si>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</si>
  <si>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</si>
  <si>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</si>
  <si>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</si>
  <si>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</si>
  <si>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</si>
  <si>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</si>
  <si>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</si>
  <si>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</si>
  <si>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</si>
  <si>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</si>
  <si>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</si>
  <si>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</si>
  <si>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</si>
  <si>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</si>
  <si>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</si>
  <si>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</si>
  <si>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</si>
  <si>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</si>
  <si>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</si>
  <si>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</si>
  <si>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</si>
  <si>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</si>
  <si>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</si>
  <si>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</si>
  <si>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</si>
  <si>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</si>
  <si>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</si>
  <si>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</si>
  <si>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</si>
  <si>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</si>
  <si>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</si>
  <si>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</si>
  <si>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</si>
  <si>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</si>
  <si>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</si>
  <si>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</si>
  <si>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</si>
  <si>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</si>
  <si>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</si>
  <si>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</si>
  <si>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</si>
  <si>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</si>
  <si>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</si>
  <si>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</si>
  <si>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</si>
  <si>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</si>
  <si>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</si>
  <si>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</si>
  <si>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</si>
  <si>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</si>
  <si>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</si>
  <si>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</si>
  <si>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</si>
  <si>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</si>
  <si>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</si>
  <si>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</si>
  <si>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</si>
  <si>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</si>
  <si>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</si>
  <si>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</si>
  <si>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</si>
  <si>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</si>
  <si>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</si>
  <si>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</si>
  <si>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</si>
  <si>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</si>
  <si>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</si>
  <si>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</si>
  <si>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</si>
  <si>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</si>
  <si>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</si>
  <si>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</si>
  <si>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</si>
  <si>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</si>
  <si>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</si>
  <si>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</si>
  <si>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</si>
  <si>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</si>
  <si>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</si>
  <si>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</si>
  <si>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</si>
  <si>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</si>
  <si>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</si>
  <si>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</si>
  <si>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</si>
  <si>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</si>
  <si>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</si>
  <si>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</si>
  <si>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</si>
  <si>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</si>
  <si>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</si>
  <si>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</si>
  <si>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</si>
  <si>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</si>
  <si>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</si>
  <si>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</si>
  <si>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</si>
  <si>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</si>
  <si>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</si>
  <si>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</si>
  <si>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</si>
  <si>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</si>
  <si>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</si>
  <si>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</si>
  <si>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</si>
  <si>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</si>
  <si>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</si>
  <si>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</si>
  <si>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</si>
  <si>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</si>
  <si>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</si>
  <si>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</si>
  <si>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</si>
  <si>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</si>
  <si>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</si>
  <si>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</si>
  <si>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</si>
  <si>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</si>
  <si>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</si>
  <si>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</si>
  <si>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</si>
  <si>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</si>
  <si>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</si>
  <si>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</si>
  <si>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</si>
  <si>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</si>
  <si>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</si>
  <si>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</si>
  <si>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</si>
  <si>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</si>
  <si>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</si>
  <si>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</si>
  <si>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</si>
  <si>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</si>
  <si>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</si>
  <si>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</si>
  <si>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</si>
  <si>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</si>
  <si>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</si>
  <si>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</si>
  <si>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</si>
  <si>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</si>
  <si>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</si>
  <si>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</si>
  <si>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</si>
  <si>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</si>
  <si>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</si>
  <si>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</si>
  <si>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</si>
  <si>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</si>
  <si>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</si>
  <si>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</si>
  <si>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</si>
  <si>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</si>
  <si>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</si>
  <si>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</si>
  <si>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</si>
  <si>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</si>
  <si>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</si>
  <si>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</si>
  <si>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</si>
  <si>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</si>
  <si>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</si>
  <si>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</si>
  <si>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</si>
  <si>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</si>
  <si>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</si>
  <si>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</si>
  <si>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</si>
  <si>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</si>
  <si>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</si>
  <si>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</si>
  <si>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</si>
  <si>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</si>
  <si>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</si>
  <si>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</si>
  <si>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</si>
  <si>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</si>
  <si>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</si>
  <si>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</si>
  <si>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</si>
  <si>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</si>
  <si>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</si>
  <si>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</si>
  <si>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</si>
  <si>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</si>
  <si>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</si>
  <si>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</si>
  <si>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</si>
  <si>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</si>
  <si>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</si>
  <si>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</si>
  <si>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</si>
  <si>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</si>
  <si>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</si>
  <si>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</si>
  <si>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</si>
  <si>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</si>
  <si>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</si>
  <si>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</si>
  <si>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</si>
  <si>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</si>
  <si>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</si>
  <si>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</si>
  <si>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</si>
  <si>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</si>
  <si>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</si>
  <si>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</si>
  <si>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</si>
  <si>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</si>
  <si>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</si>
  <si>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</si>
  <si>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</si>
  <si>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</si>
  <si>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</si>
  <si>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</si>
  <si>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</si>
  <si>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</si>
  <si>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</si>
  <si>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</si>
  <si>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</si>
  <si>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</si>
  <si>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</si>
  <si>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</si>
  <si>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</si>
  <si>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</si>
  <si>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</si>
  <si>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</si>
  <si>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</si>
  <si>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</si>
  <si>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</si>
  <si>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</si>
  <si>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</si>
  <si>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</si>
  <si>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</si>
  <si>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</si>
  <si>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</si>
  <si>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</si>
  <si>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</si>
  <si>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</si>
  <si>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</si>
  <si>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</si>
  <si>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</si>
  <si>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</si>
  <si>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</si>
  <si>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</si>
  <si>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</si>
  <si>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</si>
  <si>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</si>
  <si>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</si>
  <si>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</si>
  <si>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</si>
  <si>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</si>
  <si>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</si>
  <si>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</si>
  <si>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</si>
  <si>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</si>
  <si>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</si>
  <si>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</si>
  <si>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</si>
  <si>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</si>
  <si>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</si>
  <si>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</si>
  <si>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</si>
  <si>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</si>
  <si>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</si>
  <si>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</si>
  <si>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</si>
  <si>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</si>
  <si>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</si>
  <si>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</si>
  <si>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</si>
  <si>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</si>
  <si>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</si>
  <si>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</si>
  <si>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</si>
  <si>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</si>
  <si>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</si>
  <si>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</si>
  <si>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</si>
  <si>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</si>
  <si>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</si>
  <si>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</si>
  <si>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</si>
  <si>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</si>
  <si>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</si>
  <si>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</si>
  <si>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</si>
  <si>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</si>
  <si>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</si>
  <si>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</si>
  <si>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</si>
  <si>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</si>
  <si>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</si>
  <si>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</si>
  <si>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</si>
  <si>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</si>
  <si>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</si>
  <si>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</si>
  <si>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</si>
  <si>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</si>
  <si>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</si>
  <si>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</si>
  <si>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</si>
  <si>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</si>
  <si>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</si>
  <si>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</si>
  <si>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</si>
  <si>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</si>
  <si>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</si>
  <si>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</si>
  <si>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</si>
  <si>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</si>
  <si>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</si>
  <si>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</si>
  <si>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</si>
  <si>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</si>
  <si>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</si>
  <si>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</si>
  <si>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</si>
  <si>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</si>
  <si>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</si>
  <si>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</si>
  <si>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</si>
  <si>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</si>
  <si>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</si>
  <si>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</si>
  <si>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</si>
  <si>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</si>
  <si>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</si>
  <si>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</si>
  <si>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</si>
  <si>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</si>
  <si>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</si>
  <si>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</si>
  <si>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</si>
  <si>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</si>
  <si>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</si>
  <si>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</si>
  <si>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</si>
  <si>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</si>
  <si>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</si>
  <si>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</si>
  <si>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</si>
  <si>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</si>
  <si>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</si>
  <si>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</si>
  <si>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</si>
  <si>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</si>
  <si>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</si>
  <si>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</si>
  <si>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</si>
  <si>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</si>
  <si>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</si>
  <si>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</si>
  <si>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</si>
  <si>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</si>
  <si>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</si>
  <si>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</si>
  <si>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</si>
  <si>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</si>
  <si>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</si>
  <si>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</si>
  <si>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</si>
  <si>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</si>
  <si>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</si>
  <si>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</si>
  <si>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</si>
  <si>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</si>
  <si>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</si>
  <si>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</si>
  <si>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</si>
  <si>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</si>
  <si>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</si>
  <si>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</si>
  <si>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</si>
  <si>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</si>
  <si>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</si>
  <si>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</si>
  <si>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</si>
  <si>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</si>
  <si>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</si>
  <si>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</si>
  <si>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</si>
  <si>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</si>
  <si>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</si>
  <si>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</si>
  <si>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</si>
  <si>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</si>
  <si>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</si>
  <si>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</si>
  <si>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</si>
  <si>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</si>
  <si>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</si>
  <si>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</si>
  <si>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</si>
  <si>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</si>
  <si>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</si>
  <si>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</si>
  <si>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</si>
  <si>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</si>
  <si>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</si>
  <si>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</si>
  <si>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</si>
  <si>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</si>
  <si>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</si>
  <si>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</si>
  <si>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</si>
  <si>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</si>
  <si>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</si>
  <si>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</si>
  <si>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</si>
  <si>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</si>
  <si>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</si>
  <si>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</si>
  <si>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</si>
  <si>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</si>
  <si>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</si>
  <si>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</si>
  <si>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</si>
  <si>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</si>
  <si>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</si>
  <si>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</si>
  <si>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</si>
  <si>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</si>
  <si>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</si>
  <si>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</si>
  <si>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</si>
  <si>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</si>
  <si>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</si>
  <si>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</si>
  <si>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</si>
  <si>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</si>
  <si>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</si>
  <si>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</si>
  <si>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</si>
  <si>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</si>
  <si>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</si>
  <si>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</si>
  <si>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</si>
  <si>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</si>
  <si>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</si>
  <si>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</si>
  <si>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</si>
  <si>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</si>
  <si>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</si>
  <si>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</si>
  <si>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</si>
  <si>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</si>
  <si>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</si>
  <si>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</si>
  <si>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</si>
  <si>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</si>
  <si>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</si>
  <si>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</si>
  <si>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</si>
  <si>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</si>
  <si>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</si>
  <si>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</si>
  <si>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</si>
  <si>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</si>
  <si>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</si>
  <si>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</si>
  <si>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</si>
  <si>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</si>
  <si>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</si>
  <si>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</si>
  <si>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</si>
  <si>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</si>
  <si>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</si>
  <si>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</si>
  <si>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</si>
  <si>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</si>
  <si>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</si>
  <si>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</si>
  <si>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</si>
  <si>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</si>
  <si>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</si>
  <si>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</si>
  <si>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</si>
  <si>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</si>
  <si>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</si>
  <si>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</si>
  <si>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</si>
  <si>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</si>
  <si>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</si>
  <si>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</si>
  <si>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</si>
  <si>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</si>
  <si>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</si>
  <si>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</si>
  <si>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</si>
  <si>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</si>
  <si>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</si>
  <si>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</si>
  <si>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</si>
  <si>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</si>
  <si>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</si>
  <si>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</si>
  <si>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</si>
  <si>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</si>
  <si>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</si>
  <si>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</si>
  <si>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</si>
  <si>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</si>
  <si>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</si>
  <si>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</si>
  <si>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</si>
  <si>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</si>
  <si>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</si>
  <si>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</si>
  <si>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</si>
  <si>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</si>
  <si>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</si>
  <si>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</si>
  <si>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</si>
  <si>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</si>
  <si>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</si>
  <si>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</si>
  <si>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</si>
  <si>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</si>
  <si>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</si>
  <si>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</si>
  <si>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</si>
  <si>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</si>
  <si>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</si>
  <si>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</si>
  <si>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</si>
  <si>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</si>
  <si>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</si>
  <si>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</si>
  <si>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</si>
  <si>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</si>
  <si>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</si>
  <si>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</si>
  <si>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</si>
  <si>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</si>
  <si>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</si>
  <si>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</si>
  <si>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</si>
  <si>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</si>
  <si>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</si>
  <si>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</si>
  <si>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</si>
  <si>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</si>
  <si>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</si>
  <si>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</si>
  <si>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</si>
  <si>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</si>
  <si>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</si>
  <si>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</si>
  <si>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</si>
  <si>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</si>
  <si>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</si>
  <si>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</si>
  <si>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</si>
  <si>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</si>
  <si>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</si>
  <si>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</si>
  <si>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</si>
  <si>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</si>
  <si>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</si>
  <si>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</si>
  <si>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</si>
  <si>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</si>
  <si>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</si>
  <si>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</si>
  <si>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</si>
  <si>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</si>
  <si>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</si>
  <si>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</si>
  <si>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</si>
  <si>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</si>
  <si>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</si>
  <si>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</si>
  <si>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</si>
  <si>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</si>
  <si>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</si>
  <si>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</si>
  <si>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</si>
  <si>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</si>
  <si>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</si>
  <si>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</si>
  <si>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</si>
  <si>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</si>
  <si>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</si>
  <si>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</si>
  <si>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</si>
  <si>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</si>
  <si>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</si>
  <si>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</si>
  <si>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</si>
  <si>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</si>
  <si>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</si>
  <si>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</si>
  <si>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</si>
  <si>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</si>
  <si>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</si>
  <si>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</si>
  <si>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</si>
  <si>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</si>
  <si>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</si>
  <si>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</si>
  <si>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</si>
  <si>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</si>
  <si>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</si>
  <si>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</si>
  <si>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</si>
  <si>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</si>
  <si>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</si>
  <si>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</si>
  <si>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</si>
  <si>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</si>
  <si>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</si>
  <si>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</si>
  <si>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</si>
  <si>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</si>
  <si>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</si>
  <si>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</si>
  <si>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</si>
  <si>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</si>
  <si>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</si>
  <si>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</si>
  <si>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</si>
  <si>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</si>
  <si>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</si>
  <si>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</si>
  <si>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</si>
  <si>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</si>
  <si>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</si>
  <si>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</si>
  <si>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</si>
  <si>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</si>
  <si>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</si>
  <si>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</si>
  <si>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</si>
  <si>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</si>
  <si>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</si>
  <si>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</si>
  <si>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</si>
  <si>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</si>
  <si>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</si>
  <si>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</si>
  <si>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</si>
  <si>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</si>
  <si>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</si>
  <si>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</si>
  <si>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</si>
  <si>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</si>
  <si>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</si>
  <si>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</si>
  <si>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</si>
  <si>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</si>
  <si>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</si>
  <si>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</si>
  <si>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</si>
  <si>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</si>
  <si>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</si>
  <si>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</si>
  <si>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</si>
  <si>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</si>
  <si>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</si>
  <si>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</si>
  <si>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</si>
  <si>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</si>
  <si>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</si>
  <si>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</si>
  <si>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</si>
  <si>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</si>
  <si>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</si>
  <si>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</si>
  <si>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</si>
  <si>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</si>
  <si>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</si>
  <si>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</si>
  <si>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</si>
  <si>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</si>
  <si>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</si>
  <si>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</si>
  <si>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</si>
  <si>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</si>
  <si>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</si>
  <si>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</si>
  <si>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</si>
  <si>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</si>
  <si>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</si>
  <si>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</si>
  <si>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</si>
  <si>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</si>
  <si>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</si>
  <si>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</si>
  <si>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</si>
  <si>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</si>
  <si>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</si>
  <si>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</si>
  <si>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</si>
  <si>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</si>
  <si>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</si>
  <si>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</si>
  <si>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</si>
  <si>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</si>
  <si>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</si>
  <si>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</si>
  <si>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</si>
  <si>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</si>
  <si>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</si>
  <si>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</si>
  <si>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</si>
  <si>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</si>
  <si>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</si>
  <si>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</si>
  <si>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</si>
  <si>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</si>
  <si>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</si>
  <si>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</si>
  <si>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</si>
  <si>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</si>
  <si>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</si>
  <si>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</si>
  <si>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</si>
  <si>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</si>
  <si>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</si>
  <si>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</si>
  <si>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</si>
  <si>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</si>
  <si>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</si>
  <si>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</si>
  <si>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</si>
  <si>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</si>
  <si>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</si>
  <si>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</si>
  <si>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</si>
  <si>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</si>
  <si>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</si>
  <si>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</si>
  <si>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</si>
  <si>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</si>
  <si>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</si>
  <si>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</si>
  <si>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</si>
  <si>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</si>
  <si>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</si>
  <si>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</si>
  <si>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</si>
  <si>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</si>
  <si>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</si>
  <si>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</si>
  <si>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</si>
  <si>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</si>
  <si>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</si>
  <si>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</si>
  <si>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</si>
  <si>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</si>
  <si>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</si>
  <si>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</si>
  <si>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</si>
  <si>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</si>
  <si>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</si>
  <si>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</si>
  <si>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</si>
  <si>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</si>
  <si>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</si>
  <si>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</si>
  <si>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</si>
  <si>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</si>
  <si>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</si>
  <si>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</si>
  <si>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</si>
  <si>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</si>
  <si>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</si>
  <si>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</si>
  <si>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</si>
  <si>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</si>
  <si>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</si>
  <si>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</si>
  <si>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</si>
  <si>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</si>
  <si>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</si>
  <si>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</si>
  <si>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</si>
  <si>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</si>
  <si>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</si>
  <si>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</si>
  <si>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</si>
  <si>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</si>
  <si>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</si>
  <si>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</si>
  <si>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</si>
  <si>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</si>
  <si>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</si>
  <si>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</si>
  <si>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</si>
  <si>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</si>
  <si>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</si>
  <si>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</si>
  <si>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</si>
  <si>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</si>
  <si>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</si>
  <si>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</si>
  <si>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</si>
  <si>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</si>
  <si>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</si>
  <si>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</si>
  <si>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</si>
  <si>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</si>
  <si>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</si>
  <si>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</si>
  <si>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</si>
  <si>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</si>
  <si>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</si>
  <si>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</si>
  <si>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</si>
  <si>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</si>
  <si>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</si>
  <si>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</si>
  <si>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</si>
  <si>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</si>
  <si>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</si>
  <si>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</si>
  <si>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</si>
  <si>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</si>
  <si>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</si>
  <si>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</si>
  <si>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</si>
  <si>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</si>
  <si>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</si>
  <si>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</si>
  <si>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</si>
  <si>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</si>
  <si>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</si>
  <si>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</si>
  <si>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</si>
  <si>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</si>
  <si>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</si>
  <si>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</si>
  <si>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</si>
  <si>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</si>
  <si>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</si>
  <si>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</si>
  <si>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</si>
  <si>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</si>
  <si>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</si>
  <si>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</si>
  <si>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</si>
  <si>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</si>
  <si>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</si>
  <si>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</si>
  <si>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</si>
  <si>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</si>
  <si>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</si>
  <si>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</si>
  <si>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</si>
  <si>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</si>
  <si>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</si>
  <si>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</si>
  <si>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</si>
  <si>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</si>
  <si>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</si>
  <si>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</si>
  <si>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</si>
  <si>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</si>
  <si>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</si>
  <si>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</si>
  <si>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</si>
  <si>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</si>
  <si>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</si>
  <si>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</si>
  <si>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</si>
  <si>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</si>
  <si>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</si>
  <si>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</si>
  <si>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</si>
  <si>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</si>
  <si>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</si>
  <si>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</si>
  <si>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</si>
  <si>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</si>
  <si>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</si>
  <si>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</si>
  <si>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</si>
  <si>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</si>
  <si>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</si>
  <si>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</si>
  <si>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</si>
  <si>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</si>
  <si>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</si>
  <si>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</si>
  <si>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</si>
  <si>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</si>
  <si>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</si>
  <si>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</si>
  <si>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</si>
  <si>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</si>
  <si>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</si>
  <si>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</si>
  <si>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</si>
  <si>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</si>
  <si>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</si>
  <si>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</si>
  <si>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</si>
  <si>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</si>
  <si>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</si>
  <si>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</si>
  <si>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</si>
  <si>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</si>
  <si>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</si>
  <si>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</si>
  <si>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</si>
  <si>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</si>
  <si>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</si>
  <si>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</si>
  <si>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</si>
  <si>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</si>
  <si>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</si>
  <si>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</si>
  <si>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</si>
  <si>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</si>
  <si>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</si>
  <si>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</si>
  <si>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</si>
  <si>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</si>
  <si>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</si>
  <si>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</si>
  <si>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</si>
  <si>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</si>
  <si>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</si>
  <si>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</si>
  <si>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</si>
  <si>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</si>
  <si>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</si>
  <si>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</si>
  <si>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</si>
  <si>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</si>
  <si>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</si>
  <si>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</si>
  <si>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</si>
  <si>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</si>
  <si>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</si>
  <si>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</si>
  <si>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</si>
  <si>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</si>
  <si>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</si>
  <si>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</si>
  <si>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</si>
  <si>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</si>
  <si>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</si>
  <si>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</si>
  <si>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</si>
  <si>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</si>
  <si>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</si>
  <si>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</si>
  <si>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</si>
  <si>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</si>
  <si>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</si>
  <si>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</si>
  <si>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</si>
  <si>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</si>
  <si>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</si>
  <si>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</si>
  <si>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</si>
  <si>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</si>
  <si>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</si>
  <si>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</si>
  <si>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</si>
  <si>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</si>
  <si>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</si>
  <si>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</si>
  <si>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</si>
  <si>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</si>
  <si>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</si>
  <si>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</si>
  <si>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</si>
  <si>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</si>
  <si>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</si>
  <si>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</si>
  <si>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</si>
  <si>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</si>
  <si>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</si>
  <si>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</si>
  <si>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</si>
  <si>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</si>
  <si>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</si>
  <si>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</si>
  <si>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</si>
  <si>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</si>
  <si>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</si>
  <si>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</si>
  <si>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</si>
  <si>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</si>
  <si>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</si>
  <si>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</si>
  <si>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</si>
  <si>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</si>
  <si>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</si>
  <si>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</si>
  <si>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</si>
  <si>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</si>
  <si>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</si>
  <si>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</si>
  <si>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</si>
  <si>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</si>
  <si>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</si>
  <si>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</si>
  <si>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</si>
  <si>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</si>
  <si>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</si>
  <si>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</si>
  <si>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</si>
  <si>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</si>
  <si>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</si>
  <si>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</si>
  <si>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</si>
  <si>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</si>
  <si>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</si>
  <si>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</si>
  <si>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</si>
  <si>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</si>
  <si>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</si>
  <si>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</si>
  <si>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</si>
  <si>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</si>
  <si>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</si>
  <si>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</si>
  <si>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</si>
  <si>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</si>
  <si>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</si>
  <si>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</si>
  <si>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</si>
  <si>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</si>
  <si>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</si>
  <si>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</si>
  <si>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</si>
  <si>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</si>
  <si>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</si>
  <si>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</si>
  <si>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</si>
  <si>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</si>
  <si>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</si>
  <si>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</si>
  <si>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</si>
  <si>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</si>
  <si>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</si>
  <si>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</si>
  <si>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</si>
  <si>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</si>
  <si>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</si>
  <si>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</si>
  <si>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</si>
  <si>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</si>
  <si>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</si>
  <si>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</si>
  <si>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</si>
  <si>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</si>
  <si>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</si>
  <si>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</si>
  <si>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</si>
  <si>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</si>
  <si>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</si>
  <si>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</si>
  <si>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</si>
  <si>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</si>
  <si>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</si>
  <si>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</si>
  <si>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</si>
  <si>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</si>
  <si>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</si>
  <si>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</si>
  <si>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</si>
  <si>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</si>
  <si>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</si>
  <si>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</si>
  <si>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</si>
  <si>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</si>
  <si>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</si>
  <si>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</si>
  <si>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</si>
  <si>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</si>
  <si>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</si>
  <si>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</si>
  <si>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</si>
  <si>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</si>
  <si>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</si>
  <si>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</si>
  <si>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</si>
  <si>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</si>
  <si>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</si>
  <si>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</si>
  <si>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</si>
  <si>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</si>
  <si>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</si>
  <si>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</si>
  <si>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</si>
  <si>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</si>
  <si>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</si>
  <si>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</si>
  <si>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</si>
  <si>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</si>
  <si>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</si>
  <si>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</si>
  <si>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</si>
  <si>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</si>
  <si>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</si>
  <si>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</si>
  <si>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</si>
  <si>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</si>
  <si>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</si>
  <si>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</si>
  <si>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</si>
  <si>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</si>
  <si>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</si>
  <si>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</si>
  <si>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</si>
  <si>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</si>
  <si>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</si>
  <si>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</si>
  <si>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</si>
  <si>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</si>
  <si>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</si>
  <si>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</si>
  <si>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</si>
  <si>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</si>
  <si>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</si>
  <si>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</si>
  <si>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</si>
  <si>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</si>
  <si>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</si>
  <si>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</si>
  <si>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</si>
  <si>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</si>
  <si>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</si>
  <si>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</si>
  <si>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</si>
  <si>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</si>
  <si>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</si>
  <si>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</si>
  <si>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</si>
  <si>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</si>
  <si>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</si>
  <si>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</si>
  <si>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</si>
  <si>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</si>
  <si>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</si>
  <si>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</si>
  <si>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</si>
  <si>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</si>
  <si>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</si>
  <si>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</si>
  <si>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</si>
  <si>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</si>
  <si>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</si>
  <si>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</si>
  <si>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</si>
  <si>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</si>
  <si>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</si>
  <si>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</si>
  <si>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</si>
  <si>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</si>
  <si>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</si>
  <si>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</si>
  <si>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</si>
  <si>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</si>
  <si>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</si>
  <si>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</si>
  <si>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</si>
  <si>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</si>
  <si>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</si>
  <si>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</si>
  <si>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</si>
  <si>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</si>
  <si>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</si>
  <si>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</si>
  <si>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</si>
  <si>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</si>
  <si>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</si>
  <si>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</si>
  <si>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</si>
  <si>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</si>
  <si>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</si>
  <si>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</si>
  <si>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</si>
  <si>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</si>
  <si>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</si>
  <si>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</si>
  <si>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</si>
  <si>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</si>
  <si>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</si>
  <si>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</si>
  <si>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</si>
  <si>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</si>
  <si>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</si>
  <si>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</si>
  <si>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</si>
  <si>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</si>
  <si>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</si>
  <si>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</si>
  <si>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</si>
  <si>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</si>
  <si>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</si>
  <si>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</si>
  <si>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</si>
  <si>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</si>
  <si>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</si>
  <si>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</si>
  <si>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</si>
  <si>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</si>
  <si>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</si>
  <si>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</si>
  <si>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</si>
  <si>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</si>
  <si>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</si>
  <si>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</si>
  <si>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</si>
  <si>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</si>
  <si>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</si>
  <si>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</si>
  <si>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</si>
  <si>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</si>
  <si>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</si>
  <si>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</si>
  <si>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</si>
  <si>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</si>
  <si>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</si>
  <si>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</si>
  <si>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</si>
  <si>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</si>
  <si>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</si>
  <si>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</si>
  <si>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</si>
  <si>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</si>
  <si>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</si>
  <si>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</si>
  <si>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</si>
  <si>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</si>
  <si>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</si>
  <si>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</si>
  <si>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</si>
  <si>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</si>
  <si>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</si>
  <si>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</si>
  <si>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</si>
  <si>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</si>
  <si>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</si>
  <si>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</si>
  <si>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</si>
  <si>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</si>
  <si>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</si>
  <si>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</si>
  <si>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</si>
  <si>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</si>
  <si>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</si>
  <si>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</si>
  <si>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</si>
  <si>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</si>
  <si>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</si>
  <si>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</si>
  <si>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</si>
  <si>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</si>
  <si>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</si>
  <si>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</si>
  <si>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</si>
  <si>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</si>
  <si>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</si>
  <si>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</si>
  <si>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</si>
  <si>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</si>
  <si>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</si>
  <si>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</si>
  <si>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</si>
  <si>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</si>
  <si>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</si>
  <si>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</si>
  <si>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</si>
  <si>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</si>
  <si>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</si>
  <si>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</si>
  <si>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</si>
  <si>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</si>
  <si>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</si>
  <si>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</si>
  <si>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</si>
  <si>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</si>
  <si>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</si>
  <si>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</si>
  <si>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</si>
  <si>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</si>
  <si>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</si>
  <si>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</si>
  <si>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</si>
  <si>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</si>
  <si>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</si>
  <si>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</si>
  <si>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</si>
  <si>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</si>
  <si>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</si>
  <si>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</si>
  <si>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</si>
  <si>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</si>
  <si>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</si>
  <si>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</si>
  <si>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</si>
  <si>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</si>
  <si>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</si>
  <si>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</si>
  <si>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</si>
  <si>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</si>
  <si>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</si>
  <si>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</si>
  <si>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</si>
  <si>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</si>
  <si>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</si>
  <si>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</si>
  <si>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</si>
  <si>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</si>
  <si>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</si>
  <si>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</si>
  <si>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</si>
  <si>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</si>
  <si>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</si>
  <si>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</si>
  <si>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</si>
  <si>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</si>
  <si>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</si>
  <si>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</si>
  <si>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</si>
  <si>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</si>
  <si>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</si>
  <si>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</si>
  <si>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</si>
  <si>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</si>
  <si>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</si>
  <si>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</si>
  <si>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</si>
  <si>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</si>
  <si>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</si>
  <si>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</si>
  <si>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</si>
  <si>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</si>
  <si>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</si>
  <si>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</si>
  <si>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</si>
  <si>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</si>
  <si>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</si>
  <si>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</si>
  <si>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</si>
  <si>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</si>
  <si>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</si>
  <si>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</si>
  <si>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</si>
  <si>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</si>
  <si>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</si>
  <si>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</si>
  <si>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</si>
  <si>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</si>
  <si>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</si>
  <si>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</si>
  <si>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</si>
  <si>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</si>
  <si>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</si>
  <si>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</si>
  <si>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</si>
  <si>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</si>
  <si>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</si>
  <si>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</si>
  <si>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</si>
  <si>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</si>
  <si>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</si>
  <si>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</si>
  <si>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</si>
  <si>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</si>
  <si>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</si>
  <si>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</si>
  <si>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</si>
  <si>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</si>
  <si>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</si>
  <si>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</si>
  <si>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</si>
  <si>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</si>
  <si>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</si>
  <si>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</si>
  <si>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</si>
  <si>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</si>
  <si>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</si>
  <si>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</si>
  <si>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</si>
  <si>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</si>
  <si>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</si>
  <si>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</si>
  <si>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</si>
  <si>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</si>
  <si>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</si>
  <si>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</si>
  <si>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</si>
  <si>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</si>
  <si>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</si>
  <si>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</si>
  <si>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</si>
  <si>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</si>
  <si>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</si>
  <si>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</si>
  <si>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</si>
  <si>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</si>
  <si>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</si>
  <si>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</si>
  <si>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</si>
  <si>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</si>
  <si>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</si>
  <si>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</si>
  <si>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</si>
  <si>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</si>
  <si>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</si>
  <si>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</si>
  <si>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</si>
  <si>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</si>
  <si>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</si>
  <si>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</si>
  <si>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</si>
  <si>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</si>
  <si>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</si>
  <si>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</si>
  <si>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</si>
  <si>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</si>
  <si>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</si>
  <si>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</si>
  <si>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</si>
  <si>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</si>
  <si>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</si>
  <si>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</si>
  <si>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</si>
  <si>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</si>
  <si>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</si>
  <si>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</si>
  <si>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</si>
  <si>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</si>
  <si>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</si>
  <si>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</si>
  <si>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</si>
  <si>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</si>
  <si>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</si>
  <si>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</si>
  <si>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</si>
  <si>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</si>
  <si>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</si>
  <si>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</si>
  <si>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</si>
  <si>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</si>
  <si>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</si>
  <si>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</si>
  <si>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</si>
  <si>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</si>
  <si>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</si>
  <si>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</si>
  <si>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</si>
  <si>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</si>
  <si>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</si>
  <si>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</si>
  <si>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</si>
  <si>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</si>
  <si>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</si>
  <si>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</si>
  <si>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</si>
  <si>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</si>
  <si>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</si>
  <si>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</si>
  <si>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</si>
  <si>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</si>
  <si>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</si>
  <si>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</si>
  <si>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</si>
  <si>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</si>
  <si>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</si>
  <si>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</si>
  <si>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</si>
  <si>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</si>
  <si>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</si>
  <si>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</si>
  <si>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</si>
  <si>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</si>
  <si>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</si>
  <si>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</si>
  <si>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</si>
  <si>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</si>
  <si>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</si>
  <si>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</si>
  <si>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</si>
  <si>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</si>
  <si>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</si>
  <si>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</si>
  <si>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</si>
  <si>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</si>
  <si>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</si>
  <si>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</si>
  <si>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</si>
  <si>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</si>
  <si>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</si>
  <si>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</si>
  <si>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</si>
  <si>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</si>
  <si>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</si>
  <si>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</si>
  <si>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</si>
  <si>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</si>
  <si>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</si>
  <si>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</si>
  <si>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</si>
  <si>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</si>
  <si>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</si>
  <si>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</si>
  <si>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</si>
  <si>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</si>
  <si>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</si>
  <si>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</si>
  <si>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</si>
  <si>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</si>
  <si>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</si>
  <si>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</si>
  <si>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</si>
  <si>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</si>
  <si>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</si>
  <si>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</si>
  <si>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</si>
  <si>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</si>
  <si>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</si>
  <si>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</si>
  <si>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</si>
  <si>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</si>
  <si>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</si>
  <si>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</si>
  <si>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</si>
  <si>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</si>
  <si>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</si>
  <si>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</si>
  <si>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</si>
  <si>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</si>
  <si>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</si>
  <si>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</si>
  <si>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</si>
  <si>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</si>
  <si>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</si>
  <si>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</si>
  <si>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</si>
  <si>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</si>
  <si>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</si>
  <si>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</si>
  <si>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</si>
  <si>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</si>
  <si>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</si>
  <si>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</si>
  <si>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</si>
  <si>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</si>
  <si>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</si>
  <si>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</si>
  <si>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</si>
  <si>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</si>
  <si>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</si>
  <si>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</si>
  <si>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</si>
  <si>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</si>
  <si>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</si>
  <si>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</si>
  <si>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</si>
  <si>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</si>
  <si>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</si>
  <si>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</si>
  <si>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</si>
  <si>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</si>
  <si>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</si>
  <si>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</si>
  <si>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</si>
  <si>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</si>
  <si>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</si>
  <si>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</si>
  <si>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</si>
  <si>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</si>
  <si>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</si>
  <si>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</si>
  <si>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</si>
  <si>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</si>
  <si>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</si>
  <si>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</si>
  <si>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</si>
  <si>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</si>
  <si>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</si>
  <si>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</si>
  <si>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</si>
  <si>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</si>
  <si>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</si>
  <si>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</si>
  <si>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</si>
  <si>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</si>
  <si>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</si>
  <si>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</si>
  <si>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</si>
  <si>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</si>
  <si>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</si>
  <si>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</si>
  <si>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</si>
  <si>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</si>
  <si>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</si>
  <si>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</si>
  <si>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</si>
  <si>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</si>
  <si>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</si>
  <si>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</si>
  <si>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</si>
  <si>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</si>
  <si>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</si>
  <si>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</si>
  <si>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</si>
  <si>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</si>
  <si>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</si>
  <si>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</si>
  <si>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</si>
  <si>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</si>
  <si>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</si>
  <si>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</si>
  <si>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</si>
  <si>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</si>
  <si>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</si>
  <si>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</si>
  <si>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</si>
  <si>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</si>
  <si>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</si>
  <si>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</si>
  <si>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</si>
  <si>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</si>
  <si>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</si>
  <si>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</si>
  <si>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</si>
  <si>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</si>
  <si>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</si>
  <si>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</si>
  <si>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</si>
  <si>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</si>
  <si>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</si>
  <si>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</si>
  <si>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</si>
  <si>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</si>
  <si>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</si>
  <si>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</si>
  <si>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</si>
  <si>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</si>
  <si>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</si>
  <si>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</si>
  <si>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</si>
  <si>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</si>
  <si>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</si>
  <si>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</si>
  <si>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</si>
  <si>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</si>
  <si>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</si>
  <si>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</si>
  <si>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</si>
  <si>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</si>
  <si>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</si>
  <si>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</si>
  <si>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</si>
  <si>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</si>
  <si>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</si>
  <si>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</si>
  <si>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</si>
  <si>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</si>
  <si>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</si>
  <si>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</si>
  <si>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</si>
  <si>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</si>
  <si>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</si>
  <si>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</si>
  <si>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</si>
  <si>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</si>
  <si>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</si>
  <si>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</si>
  <si>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</si>
  <si>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</si>
  <si>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</si>
  <si>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</si>
  <si>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</si>
  <si>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</si>
  <si>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</si>
  <si>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</si>
  <si>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</si>
  <si>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</si>
  <si>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</si>
  <si>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</si>
  <si>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</si>
  <si>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</si>
  <si>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</si>
  <si>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</si>
  <si>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</si>
  <si>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</si>
  <si>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</si>
  <si>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</si>
  <si>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</si>
  <si>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</si>
  <si>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</si>
  <si>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</si>
  <si>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</si>
  <si>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</si>
  <si>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</si>
  <si>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</si>
  <si>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</si>
  <si>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</si>
  <si>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</si>
  <si>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</si>
  <si>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</si>
  <si>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</si>
  <si>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</si>
  <si>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</si>
  <si>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</si>
  <si>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</si>
  <si>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</si>
  <si>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</si>
  <si>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</si>
  <si>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</si>
  <si>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</si>
  <si>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</si>
  <si>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</si>
  <si>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</si>
  <si>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</si>
  <si>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</si>
  <si>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</si>
  <si>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</si>
  <si>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</si>
  <si>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</si>
  <si>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</si>
  <si>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</si>
  <si>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</si>
  <si>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</si>
  <si>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</si>
  <si>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</si>
  <si>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</si>
  <si>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</si>
  <si>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</si>
  <si>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</si>
  <si>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</si>
  <si>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</si>
  <si>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</si>
  <si>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</si>
  <si>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</si>
  <si>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</si>
  <si>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</si>
  <si>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</si>
  <si>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</si>
  <si>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</si>
  <si>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</si>
  <si>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</si>
  <si>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</si>
  <si>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</si>
  <si>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</si>
  <si>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</si>
  <si>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</si>
  <si>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</si>
  <si>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</si>
  <si>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</si>
  <si>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</si>
  <si>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</si>
  <si>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</si>
  <si>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</si>
  <si>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</si>
  <si>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</si>
  <si>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</si>
  <si>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</si>
  <si>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</si>
  <si>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</si>
  <si>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</si>
  <si>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</si>
  <si>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</si>
  <si>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</si>
  <si>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</si>
  <si>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</si>
  <si>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</si>
  <si>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</si>
  <si>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</si>
  <si>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</si>
  <si>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</si>
  <si>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</si>
  <si>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</si>
  <si>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</si>
  <si>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</si>
  <si>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</si>
  <si>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</si>
  <si>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</si>
  <si>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</si>
  <si>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</si>
  <si>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</si>
  <si>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</si>
  <si>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</si>
  <si>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</si>
  <si>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</si>
  <si>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</si>
  <si>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</si>
  <si>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</si>
  <si>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</si>
  <si>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</si>
  <si>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</si>
  <si>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</si>
  <si>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</si>
  <si>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</si>
  <si>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</si>
  <si>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</si>
  <si>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</si>
  <si>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</si>
  <si>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</si>
  <si>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</si>
  <si>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</si>
  <si>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</si>
  <si>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</si>
  <si>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</si>
  <si>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</si>
  <si>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</si>
  <si>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</si>
  <si>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</si>
  <si>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</si>
  <si>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</si>
  <si>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</si>
  <si>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</si>
  <si>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</si>
  <si>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</si>
  <si>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</si>
  <si>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</si>
  <si>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</si>
  <si>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</si>
  <si>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</si>
  <si>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</si>
  <si>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</si>
  <si>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</si>
  <si>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</si>
  <si>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</si>
  <si>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</si>
  <si>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</si>
  <si>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</si>
  <si>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</si>
  <si>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</si>
  <si>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</si>
  <si>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</si>
  <si>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</si>
  <si>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</si>
  <si>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</si>
  <si>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</si>
  <si>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</si>
  <si>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</si>
  <si>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</si>
  <si>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</si>
  <si>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</si>
  <si>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</si>
  <si>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</si>
  <si>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</si>
  <si>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</si>
  <si>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</si>
  <si>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</si>
  <si>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</si>
  <si>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</si>
  <si>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</si>
  <si>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</si>
  <si>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</si>
  <si>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</si>
  <si>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</si>
  <si>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</si>
  <si>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</si>
  <si>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</si>
  <si>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</si>
  <si>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</si>
  <si>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</si>
  <si>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</si>
  <si>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</si>
  <si>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</si>
  <si>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</si>
  <si>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</si>
  <si>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</si>
  <si>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</si>
  <si>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</si>
  <si>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</si>
  <si>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</si>
  <si>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</si>
  <si>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</si>
  <si>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</si>
  <si>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</si>
  <si>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</si>
  <si>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</si>
  <si>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</si>
  <si>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</si>
  <si>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</si>
  <si>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</si>
  <si>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</si>
  <si>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</si>
  <si>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</si>
  <si>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</si>
  <si>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</si>
  <si>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</si>
  <si>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</si>
  <si>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</si>
  <si>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</si>
  <si>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</si>
  <si>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</si>
  <si>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</si>
  <si>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</si>
  <si>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</si>
  <si>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</si>
  <si>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</si>
  <si>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</si>
  <si>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</si>
  <si>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</si>
  <si>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</si>
  <si>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</si>
  <si>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</si>
  <si>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</si>
  <si>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</si>
  <si>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</si>
  <si>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</si>
  <si>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</si>
  <si>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</si>
  <si>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</si>
  <si>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</si>
  <si>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</si>
  <si>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</si>
  <si>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</si>
  <si>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</si>
  <si>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</si>
  <si>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</si>
  <si>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</si>
  <si>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</si>
  <si>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</si>
  <si>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</si>
  <si>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</si>
  <si>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</si>
  <si>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</si>
  <si>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</si>
  <si>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</si>
  <si>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</si>
  <si>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</si>
  <si>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</si>
  <si>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</si>
  <si>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</si>
  <si>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</si>
  <si>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</si>
  <si>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</si>
  <si>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</si>
  <si>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</si>
  <si>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</si>
  <si>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</si>
  <si>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</si>
  <si>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</si>
  <si>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</si>
  <si>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</si>
  <si>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</si>
  <si>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</si>
  <si>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</si>
  <si>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</si>
  <si>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</si>
  <si>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</si>
  <si>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</si>
  <si>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</si>
  <si>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</si>
  <si>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</si>
  <si>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</si>
  <si>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</si>
  <si>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</si>
  <si>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</si>
  <si>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</si>
  <si>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</si>
  <si>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</si>
  <si>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</si>
  <si>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</si>
  <si>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</si>
  <si>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</si>
  <si>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</si>
  <si>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</si>
  <si>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</si>
  <si>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</si>
  <si>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</si>
  <si>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</si>
  <si>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</si>
  <si>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</si>
  <si>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</si>
  <si>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</si>
  <si>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</si>
  <si>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</si>
  <si>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</si>
  <si>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</si>
  <si>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</si>
  <si>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</si>
  <si>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</si>
  <si>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</si>
  <si>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</si>
  <si>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</si>
  <si>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</si>
  <si>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</si>
  <si>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</si>
  <si>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</si>
  <si>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</si>
  <si>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</si>
  <si>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</si>
  <si>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</si>
  <si>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</si>
  <si>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</si>
  <si>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</si>
  <si>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</si>
  <si>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</si>
  <si>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</si>
  <si>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</si>
  <si>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</si>
  <si>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</si>
  <si>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</si>
  <si>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</si>
  <si>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</si>
  <si>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</si>
  <si>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</si>
  <si>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</si>
  <si>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</si>
  <si>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</si>
  <si>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</si>
  <si>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</si>
  <si>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</si>
  <si>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</si>
  <si>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</si>
  <si>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</si>
  <si>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</si>
  <si>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</si>
  <si>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</si>
  <si>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</si>
  <si>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</si>
  <si>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</si>
  <si>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</si>
  <si>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</si>
  <si>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</si>
  <si>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</si>
  <si>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</si>
  <si>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</si>
  <si>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</si>
  <si>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</si>
  <si>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</si>
  <si>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</si>
  <si>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</si>
  <si>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</si>
  <si>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</si>
  <si>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</si>
  <si>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</si>
  <si>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</si>
  <si>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</si>
  <si>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</si>
  <si>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</si>
  <si>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</si>
  <si>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</si>
  <si>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</si>
  <si>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</si>
  <si>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</si>
  <si>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</si>
  <si>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</si>
  <si>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</si>
  <si>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</si>
  <si>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</si>
  <si>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</si>
  <si>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</si>
  <si>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</si>
  <si>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</si>
  <si>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</si>
  <si>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</si>
  <si>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</si>
  <si>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</si>
  <si>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</si>
  <si>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</si>
  <si>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</si>
  <si>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</si>
  <si>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</si>
  <si>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</si>
  <si>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</si>
  <si>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</si>
  <si>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</si>
  <si>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</si>
  <si>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</si>
  <si>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</si>
  <si>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</si>
  <si>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</si>
  <si>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</si>
  <si>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</si>
  <si>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</si>
  <si>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</si>
  <si>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</si>
  <si>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</si>
  <si>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</si>
  <si>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</si>
  <si>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</si>
  <si>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</si>
  <si>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</si>
  <si>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</si>
  <si>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</si>
  <si>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</si>
  <si>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</si>
  <si>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</si>
  <si>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</si>
  <si>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</si>
  <si>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</si>
  <si>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</si>
  <si>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</si>
  <si>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</si>
  <si>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</si>
  <si>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</si>
  <si>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</si>
  <si>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</si>
  <si>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</si>
  <si>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</si>
  <si>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</si>
  <si>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</si>
  <si>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</si>
  <si>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</si>
  <si>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</si>
  <si>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</si>
  <si>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</si>
  <si>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</si>
  <si>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</si>
  <si>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</si>
  <si>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</si>
  <si>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</si>
  <si>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</si>
  <si>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</si>
  <si>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</si>
  <si>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</si>
  <si>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</si>
  <si>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</si>
  <si>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</si>
  <si>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</si>
  <si>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</si>
  <si>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</si>
  <si>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</si>
  <si>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</si>
  <si>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</si>
  <si>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</si>
  <si>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</si>
  <si>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</si>
  <si>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</si>
  <si>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</si>
  <si>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</si>
  <si>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</si>
  <si>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</si>
  <si>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</si>
  <si>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</si>
  <si>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</si>
  <si>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</si>
  <si>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</si>
  <si>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</si>
  <si>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</si>
  <si>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</si>
  <si>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</si>
  <si>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</si>
  <si>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</si>
  <si>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</si>
  <si>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</si>
  <si>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</si>
  <si>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</si>
  <si>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</si>
  <si>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</si>
  <si>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</si>
  <si>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</si>
  <si>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</si>
  <si>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</si>
  <si>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</si>
  <si>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</si>
  <si>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</si>
  <si>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</si>
  <si>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</si>
  <si>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</si>
  <si>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</si>
  <si>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</si>
  <si>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</si>
  <si>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</si>
  <si>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</si>
  <si>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</si>
  <si>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</si>
  <si>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</si>
  <si>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</si>
  <si>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</si>
  <si>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</si>
  <si>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</si>
  <si>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</si>
  <si>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</si>
  <si>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</si>
  <si>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</si>
  <si>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</si>
  <si>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</si>
  <si>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</si>
  <si>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</si>
  <si>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</si>
  <si>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</si>
  <si>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</si>
  <si>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</si>
  <si>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</si>
  <si>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</si>
  <si>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</si>
  <si>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</si>
  <si>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</si>
  <si>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</si>
  <si>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</si>
  <si>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</si>
  <si>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</si>
  <si>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</si>
  <si>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</si>
  <si>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</si>
  <si>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</si>
  <si>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</si>
  <si>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</si>
  <si>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</si>
  <si>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</si>
  <si>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</si>
  <si>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</si>
  <si>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</si>
  <si>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</si>
  <si>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</si>
  <si>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</si>
  <si>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</si>
  <si>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</si>
  <si>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</si>
  <si>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</si>
  <si>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</si>
  <si>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</si>
  <si>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</si>
  <si>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</si>
  <si>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</si>
  <si>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</si>
  <si>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</si>
  <si>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</si>
  <si>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</si>
  <si>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</si>
  <si>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</si>
  <si>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</si>
  <si>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</si>
  <si>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</si>
  <si>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</si>
  <si>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</si>
  <si>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</si>
  <si>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</si>
  <si>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</si>
  <si>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</si>
  <si>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</si>
  <si>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</si>
  <si>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</si>
  <si>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</si>
  <si>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</si>
  <si>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</si>
  <si>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</si>
  <si>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</si>
  <si>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</si>
  <si>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</si>
  <si>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</si>
  <si>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</si>
  <si>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</si>
  <si>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</si>
  <si>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</si>
  <si>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</si>
  <si>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</si>
  <si>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</si>
  <si>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</si>
  <si>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</si>
  <si>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</si>
  <si>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</si>
  <si>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</si>
  <si>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</si>
  <si>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</si>
  <si>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</si>
  <si>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</si>
  <si>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</si>
  <si>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</si>
  <si>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</si>
  <si>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</si>
  <si>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</si>
  <si>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</si>
  <si>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</si>
  <si>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</si>
  <si>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</si>
  <si>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</si>
  <si>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</si>
  <si>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</si>
  <si>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</si>
  <si>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</si>
  <si>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</si>
  <si>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</si>
  <si>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</si>
  <si>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</si>
  <si>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</si>
  <si>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</si>
  <si>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</si>
  <si>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</si>
  <si>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</si>
  <si>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</si>
  <si>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</si>
  <si>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</si>
  <si>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</si>
  <si>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</si>
  <si>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</si>
  <si>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</si>
  <si>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</si>
  <si>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</si>
  <si>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</si>
  <si>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</si>
  <si>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</si>
  <si>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</si>
  <si>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</si>
  <si>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</si>
  <si>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</si>
  <si>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</si>
  <si>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</si>
  <si>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</si>
  <si>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</si>
  <si>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</si>
  <si>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</si>
  <si>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</si>
  <si>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</si>
  <si>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</si>
  <si>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</si>
  <si>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</si>
  <si>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</si>
  <si>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</si>
  <si>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</si>
  <si>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</si>
  <si>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</si>
  <si>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</si>
  <si>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</si>
  <si>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</si>
  <si>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</si>
  <si>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</si>
  <si>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</si>
  <si>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</si>
  <si>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</si>
  <si>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</si>
  <si>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</si>
  <si>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</si>
  <si>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</si>
  <si>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</si>
  <si>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</si>
  <si>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</si>
  <si>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</si>
  <si>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</si>
  <si>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</si>
  <si>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</si>
  <si>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</si>
  <si>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</si>
  <si>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</si>
  <si>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</si>
  <si>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</si>
  <si>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</si>
  <si>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</si>
  <si>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</si>
  <si>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</si>
  <si>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</si>
  <si>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</si>
  <si>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</si>
  <si>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</si>
  <si>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</si>
  <si>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</si>
  <si>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</si>
  <si>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</si>
  <si>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</si>
  <si>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</si>
  <si>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</si>
  <si>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</si>
  <si>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</si>
  <si>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</si>
  <si>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</si>
  <si>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</si>
  <si>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</si>
  <si>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</si>
  <si>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</si>
  <si>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</si>
  <si>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</si>
  <si>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</si>
  <si>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</si>
  <si>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</si>
  <si>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</si>
  <si>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</si>
  <si>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</si>
  <si>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</si>
  <si>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</si>
  <si>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</si>
  <si>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</si>
  <si>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</si>
  <si>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</si>
  <si>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</si>
  <si>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</si>
  <si>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</si>
  <si>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</si>
  <si>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</si>
  <si>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</si>
  <si>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</si>
  <si>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</si>
  <si>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</si>
  <si>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</si>
  <si>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</si>
  <si>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</si>
  <si>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</si>
  <si>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</si>
  <si>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</si>
  <si>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</si>
  <si>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</si>
  <si>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</si>
  <si>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</si>
  <si>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</si>
  <si>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</si>
  <si>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</si>
  <si>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</si>
  <si>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</si>
  <si>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</si>
  <si>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</si>
  <si>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</si>
  <si>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</si>
  <si>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</si>
  <si>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</si>
  <si>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</si>
  <si>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</si>
  <si>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</si>
  <si>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</si>
  <si>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</si>
  <si>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</si>
  <si>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</si>
  <si>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</si>
  <si>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</si>
  <si>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</si>
  <si>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</si>
  <si>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</si>
  <si>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</si>
  <si>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</si>
  <si>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</si>
  <si>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</si>
  <si>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</si>
  <si>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</si>
  <si>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</si>
  <si>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</si>
  <si>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</si>
  <si>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</si>
  <si>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</si>
  <si>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</si>
  <si>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</si>
  <si>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</si>
  <si>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</si>
  <si>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</si>
  <si>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</si>
  <si>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</si>
  <si>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</si>
  <si>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</si>
  <si>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</si>
  <si>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</si>
  <si>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</si>
  <si>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</si>
  <si>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</si>
  <si>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</si>
  <si>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</si>
  <si>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</si>
  <si>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</si>
  <si>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</si>
  <si>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</si>
  <si>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</si>
  <si>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</si>
  <si>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</si>
  <si>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</si>
  <si>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</si>
  <si>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</si>
  <si>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</si>
  <si>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</si>
  <si>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</si>
  <si>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</si>
  <si>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</si>
  <si>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</si>
  <si>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</si>
  <si>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</si>
  <si>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</si>
  <si>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</si>
  <si>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</si>
  <si>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</si>
  <si>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</si>
  <si>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</si>
  <si>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</si>
  <si>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</si>
  <si>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</si>
  <si>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</si>
  <si>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</si>
  <si>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</si>
  <si>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</si>
  <si>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</si>
  <si>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</si>
  <si>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</si>
  <si>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</si>
  <si>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</si>
  <si>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</si>
  <si>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</si>
  <si>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</si>
  <si>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</si>
  <si>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</si>
  <si>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</si>
  <si>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</si>
  <si>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</si>
  <si>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</si>
  <si>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</si>
  <si>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</si>
  <si>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</si>
  <si>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</si>
  <si>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</si>
  <si>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</si>
  <si>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</si>
  <si>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</si>
  <si>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</si>
  <si>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</si>
  <si>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</si>
  <si>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</si>
  <si>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</si>
  <si>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</si>
  <si>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</si>
  <si>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</si>
  <si>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</si>
  <si>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</si>
  <si>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</si>
  <si>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</si>
  <si>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</si>
  <si>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</si>
  <si>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</si>
  <si>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</si>
  <si>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</si>
  <si>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</si>
  <si>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</si>
  <si>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</si>
  <si>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</si>
  <si>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</si>
  <si>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</si>
  <si>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</si>
  <si>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</si>
  <si>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</si>
  <si>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</si>
  <si>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</si>
  <si>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</si>
  <si>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</si>
  <si>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</si>
  <si>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</si>
  <si>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</si>
  <si>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</si>
  <si>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</si>
  <si>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</si>
  <si>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</si>
  <si>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</si>
  <si>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</si>
  <si>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</si>
  <si>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</si>
  <si>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</si>
  <si>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</si>
  <si>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</si>
  <si>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</si>
  <si>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</si>
  <si>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</si>
  <si>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</si>
  <si>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</si>
  <si>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</si>
  <si>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</si>
  <si>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</si>
  <si>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</si>
  <si>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</si>
  <si>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</si>
  <si>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</si>
  <si>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</si>
  <si>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</si>
  <si>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</si>
  <si>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</si>
  <si>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</si>
  <si>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</si>
  <si>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</si>
  <si>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</si>
  <si>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</si>
  <si>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</si>
  <si>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</si>
  <si>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</si>
  <si>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</si>
  <si>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</si>
  <si>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</si>
  <si>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</si>
  <si>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</si>
  <si>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</si>
  <si>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</si>
  <si>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</si>
  <si>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</si>
  <si>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</si>
  <si>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</si>
  <si>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</si>
  <si>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</si>
  <si>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</si>
  <si>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</si>
  <si>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</si>
  <si>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</si>
  <si>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</si>
  <si>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</si>
  <si>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</si>
  <si>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</si>
  <si>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</si>
  <si>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</si>
  <si>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</si>
  <si>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</si>
  <si>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</si>
  <si>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</si>
  <si>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</si>
  <si>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</si>
  <si>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</si>
  <si>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</si>
  <si>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</si>
  <si>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</si>
  <si>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</si>
  <si>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</si>
  <si>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</si>
  <si>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</si>
  <si>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</si>
  <si>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</si>
  <si>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</si>
  <si>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</si>
  <si>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</si>
  <si>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</si>
  <si>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</si>
  <si>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</si>
  <si>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</si>
  <si>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</si>
  <si>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</si>
  <si>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</si>
  <si>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</si>
  <si>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</si>
  <si>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</si>
  <si>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</si>
  <si>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</si>
  <si>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</si>
  <si>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</si>
  <si>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</si>
  <si>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</si>
  <si>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</si>
  <si>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</si>
  <si>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</si>
  <si>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</si>
  <si>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</si>
  <si>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</si>
  <si>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</si>
  <si>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</si>
  <si>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</si>
  <si>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</si>
  <si>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</si>
  <si>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</si>
  <si>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</si>
  <si>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</si>
  <si>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</si>
  <si>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</si>
  <si>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</si>
  <si>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</si>
  <si>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</si>
  <si>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</si>
  <si>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</si>
  <si>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</si>
  <si>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</si>
  <si>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</si>
  <si>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</si>
  <si>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</si>
  <si>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</si>
  <si>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</si>
  <si>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</si>
  <si>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</si>
  <si>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</si>
  <si>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</si>
  <si>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</si>
  <si>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</si>
  <si>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</si>
  <si>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</si>
  <si>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</si>
  <si>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</si>
  <si>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</si>
  <si>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</si>
  <si>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</si>
  <si>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</si>
  <si>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</si>
  <si>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</si>
  <si>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</si>
  <si>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</si>
  <si>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</si>
  <si>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</si>
  <si>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</si>
  <si>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</si>
  <si>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</si>
  <si>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</si>
  <si>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</si>
  <si>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</si>
  <si>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</si>
  <si>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</si>
  <si>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</si>
  <si>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</si>
  <si>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</si>
  <si>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</si>
  <si>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</si>
  <si>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</si>
  <si>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</si>
  <si>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</si>
  <si>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</si>
  <si>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</si>
  <si>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</si>
  <si>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</si>
  <si>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</si>
  <si>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</si>
  <si>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</si>
  <si>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</si>
  <si>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</si>
  <si>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</si>
  <si>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</si>
  <si>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</si>
  <si>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</si>
  <si>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</si>
  <si>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</si>
  <si>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</si>
  <si>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</si>
  <si>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</si>
  <si>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</si>
  <si>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</si>
  <si>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</si>
  <si>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</si>
  <si>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</si>
  <si>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</si>
  <si>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</si>
  <si>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</si>
  <si>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</si>
  <si>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</si>
  <si>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</si>
  <si>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</si>
  <si>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</si>
  <si>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</si>
  <si>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</si>
  <si>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</si>
  <si>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</si>
  <si>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</si>
  <si>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</si>
  <si>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</si>
  <si>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</si>
  <si>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</si>
  <si>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</si>
  <si>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</si>
  <si>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</si>
  <si>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</si>
  <si>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</si>
  <si>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</si>
  <si>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</si>
  <si>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</si>
  <si>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</si>
  <si>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</si>
  <si>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</si>
  <si>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</si>
  <si>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</si>
  <si>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</si>
  <si>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</si>
  <si>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</si>
  <si>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</si>
  <si>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</si>
  <si>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</si>
  <si>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</si>
  <si>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</si>
  <si>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</si>
  <si>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</si>
  <si>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</si>
  <si>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</si>
  <si>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</si>
  <si>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</si>
  <si>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</si>
  <si>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</si>
  <si>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</si>
  <si>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</si>
  <si>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</si>
  <si>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</si>
  <si>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</si>
  <si>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</si>
  <si>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</si>
  <si>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</si>
  <si>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</si>
  <si>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</si>
  <si>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</si>
  <si>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</si>
  <si>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</si>
  <si>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</si>
  <si>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</si>
  <si>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</si>
  <si>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</si>
  <si>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</si>
  <si>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</si>
  <si>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</si>
  <si>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</si>
  <si>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</si>
  <si>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</si>
  <si>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</si>
  <si>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</si>
  <si>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</si>
  <si>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</si>
  <si>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</si>
  <si>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</si>
  <si>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</si>
  <si>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</si>
  <si>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</si>
  <si>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</si>
  <si>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</si>
  <si>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</si>
  <si>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</si>
  <si>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</si>
  <si>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</si>
  <si>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</si>
  <si>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</si>
  <si>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</si>
  <si>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</si>
  <si>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</si>
  <si>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</si>
  <si>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</si>
  <si>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</si>
  <si>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</si>
  <si>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</si>
  <si>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</si>
  <si>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</si>
  <si>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</si>
  <si>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</si>
  <si>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</si>
  <si>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</si>
  <si>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</si>
  <si>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</si>
  <si>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</si>
  <si>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</si>
  <si>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</si>
  <si>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</si>
  <si>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</si>
  <si>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</si>
  <si>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</si>
  <si>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</si>
  <si>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</si>
  <si>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</si>
  <si>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</si>
  <si>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</si>
  <si>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</si>
  <si>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</si>
  <si>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</si>
  <si>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</si>
  <si>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</si>
  <si>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</si>
  <si>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</si>
  <si>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</si>
  <si>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</si>
  <si>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</si>
  <si>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</si>
  <si>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</si>
  <si>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</si>
  <si>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</si>
  <si>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</si>
  <si>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</si>
  <si>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</si>
  <si>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</si>
  <si>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</si>
  <si>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</si>
  <si>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</si>
  <si>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</si>
  <si>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</si>
  <si>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</si>
  <si>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</si>
  <si>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</si>
  <si>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</si>
  <si>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</si>
  <si>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</si>
  <si>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</si>
  <si>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</si>
  <si>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</si>
  <si>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</si>
  <si>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</si>
  <si>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</si>
  <si>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</si>
  <si>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</si>
  <si>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</si>
  <si>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</si>
  <si>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</si>
  <si>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</si>
  <si>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</si>
  <si>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</si>
  <si>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</si>
  <si>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</si>
  <si>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</si>
  <si>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</si>
  <si>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</si>
  <si>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</si>
  <si>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</si>
  <si>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</si>
  <si>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</si>
  <si>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</si>
  <si>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</si>
  <si>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</si>
  <si>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</si>
  <si>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</si>
  <si>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</si>
  <si>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</si>
  <si>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</si>
  <si>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</si>
  <si>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</si>
  <si>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</si>
  <si>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</si>
  <si>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</si>
  <si>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</si>
  <si>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</si>
  <si>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</si>
  <si>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</si>
  <si>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</si>
  <si>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</si>
  <si>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</si>
  <si>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</si>
  <si>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</si>
  <si>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</si>
  <si>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</si>
  <si>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</si>
  <si>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</si>
  <si>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</si>
  <si>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</si>
  <si>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</si>
  <si>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</si>
  <si>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</si>
  <si>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</si>
  <si>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</si>
  <si>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</si>
  <si>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</si>
  <si>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</si>
  <si>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</si>
  <si>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</si>
  <si>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</si>
  <si>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</si>
  <si>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</si>
  <si>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</si>
  <si>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</si>
  <si>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</si>
  <si>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</si>
  <si>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</si>
  <si>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</si>
  <si>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</si>
  <si>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</si>
  <si>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</si>
  <si>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</si>
  <si>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</si>
  <si>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</si>
  <si>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</si>
  <si>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</si>
  <si>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</si>
  <si>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</si>
  <si>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</si>
  <si>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</si>
  <si>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</si>
  <si>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</si>
  <si>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</si>
  <si>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</si>
  <si>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</si>
  <si>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</si>
  <si>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</si>
  <si>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</si>
  <si>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</si>
  <si>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</si>
  <si>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</si>
  <si>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</si>
  <si>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</si>
  <si>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</si>
  <si>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</si>
  <si>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</si>
  <si>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</si>
  <si>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</si>
  <si>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</si>
  <si>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</si>
  <si>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</si>
  <si>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</si>
  <si>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</si>
  <si>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</si>
  <si>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</si>
  <si>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</si>
  <si>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</si>
  <si>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</si>
  <si>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</si>
  <si>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</si>
  <si>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</si>
  <si>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</si>
  <si>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</si>
  <si>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</si>
  <si>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</si>
  <si>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</si>
  <si>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</si>
  <si>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</si>
  <si>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</si>
  <si>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</si>
  <si>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</si>
  <si>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</si>
  <si>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</si>
  <si>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</si>
  <si>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</si>
  <si>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</si>
  <si>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</si>
  <si>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</si>
  <si>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</si>
  <si>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</si>
  <si>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</si>
  <si>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</si>
  <si>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</si>
  <si>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</si>
  <si>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</si>
  <si>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</si>
  <si>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</si>
  <si>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</si>
  <si>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</si>
  <si>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</si>
  <si>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</si>
  <si>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</si>
  <si>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</si>
  <si>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</si>
  <si>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</si>
  <si>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</si>
  <si>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</si>
  <si>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</si>
  <si>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</si>
  <si>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</si>
  <si>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</si>
  <si>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</si>
  <si>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</si>
  <si>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</si>
  <si>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</si>
  <si>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</si>
  <si>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</si>
  <si>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</si>
  <si>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</si>
  <si>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</si>
  <si>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</si>
  <si>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</si>
  <si>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</si>
  <si>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</si>
  <si>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</si>
  <si>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</si>
  <si>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</si>
  <si>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</si>
  <si>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</si>
  <si>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</si>
  <si>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</si>
  <si>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</si>
  <si>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</si>
  <si>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</si>
  <si>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</si>
  <si>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</si>
  <si>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</si>
  <si>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</si>
  <si>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</si>
  <si>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</si>
  <si>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</si>
  <si>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</si>
  <si>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</si>
  <si>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</si>
  <si>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</si>
  <si>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</si>
  <si>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</si>
  <si>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</si>
  <si>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</si>
  <si>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</si>
  <si>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</si>
  <si>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</si>
  <si>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</si>
  <si>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</si>
  <si>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</si>
  <si>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</si>
  <si>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</si>
  <si>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</si>
  <si>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</si>
  <si>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</si>
  <si>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</si>
  <si>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</si>
  <si>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</si>
  <si>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</si>
  <si>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</si>
  <si>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</si>
  <si>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</si>
  <si>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</si>
  <si>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</si>
  <si>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</si>
  <si>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</si>
  <si>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</si>
  <si>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</si>
  <si>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</si>
  <si>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</si>
  <si>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</si>
  <si>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</si>
  <si>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</si>
  <si>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</si>
  <si>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</si>
  <si>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</si>
  <si>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</si>
  <si>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</si>
  <si>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</si>
  <si>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</si>
  <si>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</si>
  <si>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</si>
  <si>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</si>
  <si>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</si>
  <si>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</si>
  <si>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</si>
  <si>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</si>
  <si>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</si>
  <si>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</si>
  <si>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</si>
  <si>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</si>
  <si>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</si>
  <si>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</si>
  <si>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</si>
  <si>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</si>
  <si>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</si>
  <si>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</si>
  <si>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</si>
  <si>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</si>
  <si>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</si>
  <si>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</si>
  <si>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</si>
  <si>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</si>
  <si>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</si>
  <si>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</si>
  <si>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</si>
  <si>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</si>
  <si>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</si>
  <si>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</si>
  <si>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</si>
  <si>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</si>
  <si>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</si>
  <si>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</si>
  <si>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</si>
  <si>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</si>
  <si>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</si>
  <si>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</si>
  <si>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</si>
  <si>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</si>
  <si>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</si>
  <si>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</si>
  <si>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</si>
  <si>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</si>
  <si>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</si>
  <si>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</si>
  <si>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</si>
  <si>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</si>
  <si>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</si>
  <si>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</si>
  <si>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</si>
  <si>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</si>
  <si>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</si>
  <si>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</si>
  <si>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</si>
  <si>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</si>
  <si>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</si>
  <si>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</si>
  <si>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</si>
  <si>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</si>
  <si>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</si>
  <si>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</si>
  <si>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</si>
  <si>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</si>
  <si>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</si>
  <si>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</si>
  <si>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</si>
  <si>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</si>
  <si>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</si>
  <si>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</si>
  <si>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</si>
  <si>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</si>
  <si>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</si>
  <si>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</si>
  <si>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</si>
  <si>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</si>
  <si>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</si>
  <si>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</si>
  <si>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</si>
  <si>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</si>
  <si>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</si>
  <si>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</si>
  <si>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</si>
  <si>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</si>
  <si>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</si>
  <si>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</si>
  <si>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</si>
  <si>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</si>
  <si>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</si>
  <si>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</si>
  <si>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</si>
  <si>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</si>
  <si>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</si>
  <si>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</si>
  <si>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</si>
  <si>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</si>
  <si>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</si>
  <si>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</si>
  <si>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</si>
  <si>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</si>
  <si>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</si>
  <si>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</si>
  <si>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</si>
  <si>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</si>
  <si>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</si>
  <si>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</si>
  <si>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</si>
  <si>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</si>
  <si>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</si>
  <si>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</si>
  <si>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</si>
  <si>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</si>
  <si>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</si>
  <si>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</si>
  <si>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</si>
  <si>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</si>
  <si>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</si>
  <si>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</si>
  <si>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</si>
  <si>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</si>
  <si>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</si>
  <si>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</si>
  <si>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</si>
  <si>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</si>
  <si>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</si>
  <si>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</si>
  <si>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</si>
  <si>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</si>
  <si>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</si>
  <si>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</si>
  <si>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</si>
  <si>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</si>
  <si>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</si>
  <si>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</si>
  <si>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</si>
  <si>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</si>
  <si>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</si>
  <si>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</si>
  <si>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</si>
  <si>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</si>
  <si>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</si>
  <si>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</si>
  <si>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</si>
  <si>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</si>
  <si>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</si>
  <si>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</si>
  <si>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</si>
  <si>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</si>
  <si>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</si>
  <si>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</si>
  <si>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</si>
  <si>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</si>
  <si>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</si>
  <si>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</si>
  <si>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</si>
  <si>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</si>
  <si>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</si>
  <si>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</si>
  <si>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</si>
  <si>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</si>
  <si>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</si>
  <si>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</si>
  <si>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</si>
  <si>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</si>
  <si>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</si>
  <si>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</si>
  <si>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</si>
  <si>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</si>
  <si>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</si>
  <si>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</si>
  <si>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</si>
  <si>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</si>
  <si>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</si>
  <si>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</si>
  <si>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</si>
  <si>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</si>
  <si>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</si>
  <si>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</si>
  <si>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</si>
  <si>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</si>
  <si>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</si>
  <si>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</si>
  <si>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</si>
  <si>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</si>
  <si>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</si>
  <si>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</si>
  <si>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</si>
  <si>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</si>
  <si>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</si>
  <si>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</si>
  <si>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</si>
  <si>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</si>
  <si>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</si>
  <si>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</si>
  <si>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</si>
  <si>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</si>
  <si>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</si>
  <si>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</si>
  <si>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</si>
  <si>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</si>
  <si>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</si>
  <si>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</si>
  <si>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</si>
  <si>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</si>
  <si>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</si>
  <si>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</si>
  <si>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</si>
  <si>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</si>
  <si>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</si>
  <si>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</si>
  <si>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</si>
  <si>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</si>
  <si>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</si>
  <si>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</si>
  <si>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</si>
  <si>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</si>
  <si>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</si>
  <si>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</si>
  <si>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</si>
  <si>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</si>
  <si>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</si>
  <si>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</si>
  <si>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</si>
  <si>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</si>
  <si>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</si>
  <si>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</si>
  <si>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</si>
  <si>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</si>
  <si>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</si>
  <si>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</si>
  <si>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</si>
  <si>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</si>
  <si>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</si>
  <si>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</si>
  <si>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</si>
  <si>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</si>
  <si>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</si>
  <si>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</si>
  <si>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</si>
  <si>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</si>
  <si>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</si>
  <si>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</si>
  <si>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</si>
  <si>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</si>
  <si>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</si>
  <si>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</si>
  <si>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</si>
  <si>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</si>
  <si>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</si>
  <si>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</si>
  <si>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</si>
  <si>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</si>
  <si>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</si>
  <si>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</si>
  <si>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</si>
  <si>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</si>
  <si>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</si>
  <si>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</si>
  <si>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</si>
  <si>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</si>
  <si>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</si>
  <si>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</si>
  <si>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</si>
  <si>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</si>
  <si>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</si>
  <si>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</si>
  <si>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</si>
  <si>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</si>
  <si>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</si>
  <si>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</si>
  <si>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</si>
  <si>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</si>
  <si>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</si>
  <si>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</si>
  <si>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</si>
  <si>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</si>
  <si>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</si>
  <si>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</si>
  <si>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</si>
  <si>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</si>
  <si>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</si>
  <si>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</si>
  <si>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</si>
  <si>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</si>
  <si>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</si>
  <si>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</si>
  <si>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</si>
  <si>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</si>
  <si>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</si>
  <si>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</si>
  <si>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</si>
  <si>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</si>
  <si>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</si>
  <si>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</si>
  <si>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</si>
  <si>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</si>
  <si>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</si>
  <si>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</si>
  <si>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</si>
  <si>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</si>
  <si>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</si>
  <si>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</si>
  <si>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</si>
  <si>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</si>
  <si>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</si>
  <si>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</si>
  <si>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</si>
  <si>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</si>
  <si>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</si>
  <si>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</si>
  <si>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</si>
  <si>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</si>
  <si>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</si>
  <si>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</si>
  <si>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</si>
  <si>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</si>
  <si>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</si>
  <si>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</si>
  <si>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</si>
  <si>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</si>
  <si>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</si>
  <si>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</si>
  <si>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</si>
  <si>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</si>
  <si>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</si>
  <si>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</si>
  <si>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</si>
  <si>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</si>
  <si>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</si>
  <si>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</si>
  <si>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</si>
  <si>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</si>
  <si>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</si>
  <si>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</si>
  <si>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</si>
  <si>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</si>
  <si>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</si>
  <si>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</si>
  <si>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</si>
  <si>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</si>
  <si>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</si>
  <si>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</si>
  <si>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</si>
  <si>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</si>
  <si>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</si>
  <si>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</si>
  <si>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</si>
  <si>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</si>
  <si>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</si>
  <si>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</si>
  <si>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</si>
  <si>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</si>
  <si>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</si>
  <si>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</si>
  <si>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</si>
  <si>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</si>
  <si>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</si>
  <si>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</si>
  <si>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</si>
  <si>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</si>
  <si>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</si>
  <si>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</si>
  <si>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</si>
  <si>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</si>
  <si>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</si>
  <si>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</si>
  <si>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</si>
  <si>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</si>
  <si>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</si>
  <si>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</si>
  <si>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</si>
  <si>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</si>
  <si>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</si>
  <si>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</si>
  <si>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</si>
  <si>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</si>
  <si>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</si>
  <si>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</si>
  <si>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</si>
  <si>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</si>
  <si>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</si>
  <si>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</si>
  <si>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</si>
  <si>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</si>
  <si>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</si>
  <si>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</si>
  <si>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</si>
  <si>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</si>
  <si>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</si>
  <si>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</si>
  <si>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</si>
  <si>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</si>
  <si>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</si>
  <si>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</si>
  <si>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</si>
  <si>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</si>
  <si>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</si>
  <si>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</si>
  <si>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</si>
  <si>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</si>
  <si>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</si>
  <si>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</si>
  <si>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</si>
  <si>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</si>
  <si>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</si>
  <si>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</si>
  <si>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</si>
  <si>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</si>
  <si>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</si>
  <si>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</si>
  <si>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</si>
  <si>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</si>
  <si>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</si>
  <si>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</si>
  <si>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</si>
  <si>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</si>
  <si>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</si>
  <si>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</si>
  <si>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</si>
  <si>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</si>
  <si>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</si>
  <si>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</si>
  <si>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</si>
  <si>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</si>
  <si>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</si>
  <si>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</si>
  <si>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</si>
  <si>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</si>
  <si>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</si>
  <si>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</si>
  <si>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</si>
  <si>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</si>
  <si>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</si>
  <si>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</si>
  <si>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</si>
  <si>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</si>
  <si>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</si>
  <si>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</si>
  <si>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</si>
  <si>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</si>
  <si>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</si>
  <si>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</si>
  <si>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</si>
  <si>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</si>
  <si>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</si>
  <si>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</si>
  <si>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</si>
  <si>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</si>
  <si>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</si>
  <si>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</si>
  <si>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</si>
  <si>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</si>
  <si>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</si>
  <si>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</si>
  <si>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</si>
  <si>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</si>
  <si>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</si>
  <si>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</si>
  <si>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</si>
  <si>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</si>
  <si>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</si>
  <si>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</si>
  <si>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</si>
  <si>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</si>
  <si>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</si>
  <si>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</si>
  <si>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</si>
  <si>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</si>
  <si>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</si>
  <si>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</si>
  <si>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</si>
  <si>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</si>
  <si>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</si>
  <si>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</si>
  <si>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</si>
  <si>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</si>
  <si>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</si>
  <si>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</si>
  <si>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</si>
  <si>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</si>
  <si>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</si>
  <si>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</si>
  <si>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</si>
  <si>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</si>
  <si>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</si>
  <si>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</si>
  <si>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</si>
  <si>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</si>
  <si>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</si>
  <si>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</si>
  <si>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</si>
  <si>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</si>
  <si>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</si>
  <si>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</si>
  <si>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</si>
  <si>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</si>
  <si>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</si>
  <si>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</si>
  <si>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</si>
  <si>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</si>
  <si>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</si>
  <si>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</si>
  <si>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</si>
  <si>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</si>
  <si>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</si>
  <si>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</si>
  <si>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</si>
  <si>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</si>
  <si>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</si>
  <si>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</si>
  <si>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</si>
  <si>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</si>
  <si>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</si>
  <si>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</si>
  <si>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</si>
  <si>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</si>
  <si>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</si>
  <si>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</si>
  <si>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</si>
  <si>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</si>
  <si>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</si>
  <si>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</si>
  <si>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</si>
  <si>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</si>
  <si>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</si>
  <si>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</si>
  <si>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</si>
  <si>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</si>
  <si>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</si>
  <si>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</si>
  <si>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</si>
  <si>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</si>
  <si>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</si>
  <si>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</si>
  <si>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</si>
  <si>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</si>
  <si>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</si>
  <si>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</si>
  <si>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</si>
  <si>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</si>
  <si>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</si>
  <si>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</si>
  <si>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</si>
  <si>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</si>
  <si>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</si>
  <si>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</si>
  <si>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</si>
  <si>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</si>
  <si>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</si>
  <si>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</si>
  <si>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</si>
  <si>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</si>
  <si>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</si>
  <si>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</si>
  <si>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</si>
  <si>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</si>
  <si>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</si>
  <si>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</si>
  <si>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</si>
  <si>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</si>
  <si>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</si>
  <si>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</si>
  <si>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</si>
  <si>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</si>
  <si>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</si>
  <si>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</si>
  <si>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</si>
  <si>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</si>
  <si>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</si>
  <si>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</si>
  <si>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</si>
  <si>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</si>
  <si>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</si>
  <si>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</si>
  <si>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</si>
  <si>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</si>
  <si>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</si>
  <si>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</si>
  <si>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</si>
  <si>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</si>
  <si>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</si>
  <si>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</si>
  <si>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</si>
  <si>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</si>
  <si>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</si>
  <si>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</si>
  <si>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</si>
  <si>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</si>
  <si>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</si>
  <si>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</si>
  <si>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</si>
  <si>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</si>
  <si>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</si>
  <si>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</si>
  <si>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</si>
  <si>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</si>
  <si>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</si>
  <si>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</si>
  <si>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</si>
  <si>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</si>
  <si>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</si>
  <si>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</si>
  <si>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</si>
  <si>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</si>
  <si>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</si>
  <si>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</si>
  <si>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</si>
  <si>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</si>
  <si>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</si>
  <si>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</si>
  <si>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</si>
  <si>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</si>
  <si>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</si>
  <si>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</si>
  <si>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</si>
  <si>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</si>
  <si>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</si>
  <si>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</si>
  <si>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</si>
  <si>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</si>
  <si>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</si>
  <si>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</si>
  <si>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</si>
  <si>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</si>
  <si>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</si>
  <si>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</si>
  <si>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</si>
  <si>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</si>
  <si>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</si>
  <si>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</si>
  <si>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</si>
  <si>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</si>
  <si>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</si>
  <si>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</si>
  <si>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</si>
  <si>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</si>
  <si>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</si>
  <si>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</si>
  <si>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</si>
  <si>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</si>
  <si>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</si>
  <si>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</si>
  <si>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</si>
  <si>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</si>
  <si>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</si>
  <si>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</si>
  <si>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</si>
  <si>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</si>
  <si>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</si>
  <si>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</si>
  <si>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</si>
  <si>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</si>
  <si>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</si>
  <si>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</si>
  <si>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</si>
  <si>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</si>
  <si>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</si>
  <si>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</si>
  <si>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</si>
  <si>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</si>
  <si>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</si>
  <si>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</si>
  <si>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</si>
  <si>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</si>
  <si>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</si>
  <si>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</si>
  <si>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</si>
  <si>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</si>
  <si>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</si>
  <si>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</si>
  <si>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</si>
  <si>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</si>
  <si>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</si>
  <si>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</si>
  <si>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</si>
  <si>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</si>
  <si>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</si>
  <si>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</si>
  <si>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</si>
  <si>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</si>
  <si>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</si>
  <si>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</si>
  <si>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</si>
  <si>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</si>
  <si>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</si>
  <si>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</si>
  <si>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</si>
  <si>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</si>
  <si>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</si>
  <si>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</si>
  <si>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</si>
  <si>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</si>
  <si>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</si>
  <si>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</si>
  <si>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</si>
  <si>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</si>
  <si>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</si>
  <si>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</si>
  <si>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</si>
  <si>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</si>
  <si>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</si>
  <si>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</si>
  <si>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</si>
  <si>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</si>
  <si>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</si>
  <si>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</si>
  <si>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</si>
  <si>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</si>
  <si>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</si>
  <si>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</si>
  <si>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</si>
  <si>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</si>
  <si>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</si>
  <si>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</si>
  <si>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</si>
  <si>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</si>
  <si>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</si>
  <si>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</si>
  <si>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</si>
  <si>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</si>
  <si>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</si>
  <si>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</si>
  <si>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</si>
  <si>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</si>
  <si>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</si>
  <si>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</si>
  <si>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</si>
  <si>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</si>
  <si>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</si>
  <si>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</si>
  <si>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</si>
  <si>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</si>
  <si>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</si>
  <si>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</si>
  <si>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</si>
  <si>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</si>
  <si>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</si>
  <si>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</si>
  <si>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</si>
  <si>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</si>
  <si>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</si>
  <si>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</si>
  <si>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</si>
  <si>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</si>
  <si>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</si>
  <si>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</si>
  <si>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</si>
  <si>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</si>
  <si>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</si>
  <si>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</si>
  <si>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</si>
  <si>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</si>
  <si>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</si>
  <si>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</si>
  <si>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</si>
  <si>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</si>
  <si>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</si>
  <si>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</si>
  <si>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</si>
  <si>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</si>
  <si>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</si>
  <si>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</si>
  <si>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</si>
  <si>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</si>
  <si>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</si>
  <si>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</si>
  <si>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</si>
  <si>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</si>
  <si>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</si>
  <si>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</si>
  <si>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</si>
  <si>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</si>
  <si>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</si>
  <si>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</si>
  <si>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</si>
  <si>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</si>
  <si>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</si>
  <si>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</si>
  <si>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</si>
  <si>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</si>
  <si>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</si>
  <si>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</si>
  <si>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</si>
  <si>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</si>
  <si>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</si>
  <si>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</si>
  <si>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</si>
  <si>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</si>
  <si>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</si>
  <si>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</si>
  <si>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</si>
  <si>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</si>
  <si>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</si>
  <si>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</si>
  <si>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</si>
  <si>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</si>
  <si>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</si>
  <si>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</si>
  <si>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</si>
  <si>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</si>
  <si>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</si>
  <si>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</si>
  <si>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</si>
  <si>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</si>
  <si>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</si>
  <si>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</si>
  <si>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</si>
  <si>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</si>
  <si>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</si>
  <si>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</si>
  <si>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</si>
  <si>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</si>
  <si>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</si>
  <si>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</si>
  <si>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</si>
  <si>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</si>
  <si>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</si>
  <si>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</si>
  <si>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</si>
  <si>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</si>
  <si>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</si>
  <si>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</si>
  <si>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</si>
  <si>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</si>
  <si>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</si>
  <si>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</si>
  <si>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</si>
  <si>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</si>
  <si>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</si>
  <si>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</si>
  <si>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</si>
  <si>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</si>
  <si>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</si>
  <si>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</si>
  <si>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</si>
  <si>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</si>
  <si>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</si>
  <si>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</si>
  <si>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</si>
  <si>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</si>
  <si>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</si>
  <si>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</si>
  <si>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</si>
  <si>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</si>
  <si>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</si>
  <si>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</si>
  <si>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</si>
  <si>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</si>
  <si>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</si>
  <si>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</si>
  <si>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</si>
  <si>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</si>
  <si>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</si>
  <si>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</si>
  <si>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</si>
  <si>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</si>
  <si>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</si>
  <si>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</si>
  <si>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</si>
  <si>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</si>
  <si>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</si>
  <si>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</si>
  <si>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</si>
  <si>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</si>
  <si>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</si>
  <si>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</si>
  <si>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</si>
  <si>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</si>
  <si>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</si>
  <si>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</si>
  <si>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</si>
  <si>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</si>
  <si>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</si>
  <si>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</si>
  <si>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</si>
  <si>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</si>
  <si>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</si>
  <si>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</si>
  <si>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</si>
  <si>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</si>
  <si>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</si>
  <si>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</si>
  <si>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</si>
  <si>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</si>
  <si>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</si>
  <si>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</si>
  <si>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</si>
  <si>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</si>
  <si>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</si>
  <si>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</si>
  <si>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</si>
  <si>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</si>
  <si>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</si>
  <si>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</si>
  <si>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</si>
  <si>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</si>
  <si>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</si>
  <si>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</si>
  <si>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</si>
  <si>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</si>
  <si>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</si>
  <si>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</si>
  <si>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</si>
  <si>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</si>
  <si>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</si>
  <si>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</si>
  <si>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</si>
  <si>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</si>
  <si>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</si>
  <si>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</si>
  <si>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</si>
  <si>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</si>
  <si>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</si>
  <si>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</si>
  <si>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</si>
  <si>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</si>
  <si>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</si>
  <si>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</si>
  <si>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</si>
  <si>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</si>
  <si>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</si>
  <si>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</si>
  <si>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</si>
  <si>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</si>
  <si>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</si>
  <si>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</si>
  <si>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</si>
  <si>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</si>
  <si>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</si>
  <si>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</si>
  <si>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</si>
  <si>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</si>
  <si>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</si>
  <si>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</si>
  <si>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</si>
  <si>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</si>
  <si>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</si>
  <si>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</si>
  <si>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</si>
  <si>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</si>
  <si>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</si>
  <si>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</si>
  <si>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</si>
  <si>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</si>
  <si>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</si>
  <si>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</si>
  <si>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</si>
  <si>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</si>
  <si>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</si>
  <si>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</si>
  <si>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</si>
  <si>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</si>
  <si>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</si>
  <si>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</si>
  <si>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</si>
  <si>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</si>
  <si>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</si>
  <si>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</si>
  <si>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</si>
  <si>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</si>
  <si>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</si>
  <si>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</si>
  <si>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</si>
  <si>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</si>
  <si>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</si>
  <si>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</si>
  <si>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</si>
  <si>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</si>
  <si>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</si>
  <si>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</si>
  <si>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</si>
  <si>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</si>
  <si>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</si>
  <si>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</si>
  <si>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</si>
  <si>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</si>
  <si>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</si>
  <si>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</si>
  <si>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</si>
  <si>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</si>
  <si>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</si>
  <si>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</si>
  <si>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</si>
  <si>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</si>
  <si>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</si>
  <si>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</si>
  <si>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</si>
  <si>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</si>
  <si>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</si>
  <si>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</si>
  <si>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</si>
  <si>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</si>
  <si>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</si>
  <si>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</si>
  <si>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</si>
  <si>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</si>
  <si>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</si>
  <si>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</si>
  <si>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</si>
  <si>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</si>
  <si>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</si>
  <si>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</si>
  <si>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</si>
  <si>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</si>
  <si>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</si>
  <si>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</si>
  <si>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</si>
  <si>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</si>
  <si>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</si>
  <si>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</si>
  <si>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</si>
  <si>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</si>
  <si>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</si>
  <si>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</si>
  <si>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</si>
  <si>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</si>
  <si>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</si>
  <si>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</si>
  <si>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</si>
  <si>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</si>
  <si>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</si>
  <si>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</si>
  <si>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</si>
  <si>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</si>
  <si>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</si>
  <si>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</si>
  <si>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</si>
  <si>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</si>
  <si>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</si>
  <si>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</si>
  <si>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</si>
  <si>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</si>
  <si>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</si>
  <si>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</si>
  <si>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</si>
  <si>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</si>
  <si>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</si>
  <si>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</si>
  <si>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</si>
  <si>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</si>
  <si>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</si>
  <si>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</si>
  <si>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</si>
  <si>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</si>
  <si>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</si>
  <si>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</si>
  <si>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</si>
  <si>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</si>
  <si>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</si>
  <si>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</si>
  <si>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</si>
  <si>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</si>
  <si>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</si>
  <si>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</si>
  <si>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</si>
  <si>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</si>
  <si>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</si>
  <si>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</si>
  <si>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</si>
  <si>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</si>
  <si>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</si>
  <si>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</si>
  <si>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</si>
  <si>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</si>
  <si>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</si>
  <si>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</si>
  <si>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</si>
  <si>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</si>
  <si>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</si>
  <si>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</si>
  <si>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</si>
  <si>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</si>
  <si>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</si>
  <si>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</si>
  <si>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</si>
  <si>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</si>
  <si>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</si>
  <si>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</si>
  <si>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</si>
  <si>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</si>
  <si>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</si>
  <si>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</si>
  <si>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</si>
  <si>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</si>
  <si>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</si>
  <si>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</si>
  <si>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</si>
  <si>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</si>
  <si>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</si>
  <si>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</si>
  <si>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</si>
  <si>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</si>
  <si>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</si>
  <si>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</si>
  <si>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</si>
  <si>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</si>
  <si>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</si>
  <si>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</si>
  <si>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</si>
  <si>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</si>
  <si>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</si>
  <si>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</si>
  <si>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</si>
  <si>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</si>
  <si>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</si>
  <si>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</si>
  <si>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</si>
  <si>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</si>
  <si>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</si>
  <si>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</si>
  <si>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</si>
  <si>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</si>
  <si>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</si>
  <si>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</si>
  <si>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</si>
  <si>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</si>
  <si>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</si>
  <si>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</si>
  <si>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</si>
  <si>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</si>
  <si>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</si>
  <si>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</si>
  <si>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</si>
  <si>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</si>
  <si>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</si>
  <si>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</si>
  <si>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</si>
  <si>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</si>
  <si>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</si>
  <si>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</si>
  <si>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</si>
  <si>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</si>
  <si>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</si>
  <si>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</si>
  <si>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</si>
  <si>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</si>
  <si>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</si>
  <si>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</si>
  <si>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</si>
  <si>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</si>
  <si>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</si>
  <si>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</si>
  <si>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</si>
  <si>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</si>
  <si>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</si>
  <si>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</si>
  <si>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</si>
  <si>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</si>
  <si>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</si>
  <si>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</si>
  <si>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</si>
  <si>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</si>
  <si>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</si>
  <si>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</si>
  <si>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</si>
  <si>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</si>
  <si>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</si>
  <si>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</si>
  <si>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</si>
  <si>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</si>
  <si>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</si>
  <si>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</si>
  <si>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</si>
  <si>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</si>
  <si>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</si>
  <si>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</si>
  <si>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</si>
  <si>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</si>
  <si>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</si>
  <si>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</si>
  <si>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</si>
  <si>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</si>
  <si>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</si>
  <si>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</si>
  <si>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</si>
  <si>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</si>
  <si>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</si>
  <si>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</si>
  <si>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</si>
  <si>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</si>
  <si>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</si>
  <si>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</si>
  <si>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</si>
  <si>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</si>
  <si>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</si>
  <si>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</si>
  <si>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</si>
  <si>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</si>
  <si>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</si>
  <si>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</si>
  <si>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</si>
  <si>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</si>
  <si>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</si>
  <si>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</si>
  <si>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</si>
  <si>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</si>
  <si>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</si>
  <si>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</si>
  <si>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</si>
  <si>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</si>
  <si>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</si>
  <si>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</si>
  <si>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</si>
  <si>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</si>
  <si>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</si>
  <si>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</si>
  <si>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</si>
  <si>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</si>
  <si>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</si>
  <si>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</si>
  <si>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</si>
  <si>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</si>
  <si>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</si>
  <si>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</si>
  <si>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</si>
  <si>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</si>
  <si>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</si>
  <si>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</si>
  <si>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</si>
  <si>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</si>
  <si>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</si>
  <si>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</si>
  <si>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</si>
  <si>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</si>
  <si>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</si>
  <si>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</si>
  <si>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</si>
  <si>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</si>
  <si>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</si>
  <si>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</si>
  <si>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</si>
  <si>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</si>
  <si>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</si>
  <si>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</si>
  <si>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</si>
  <si>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</si>
  <si>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</si>
  <si>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</si>
  <si>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</si>
  <si>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</si>
  <si>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</si>
  <si>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</si>
  <si>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</si>
  <si>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</si>
  <si>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</si>
  <si>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</si>
  <si>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</si>
  <si>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</si>
  <si>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</si>
  <si>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</si>
  <si>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</si>
  <si>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</si>
  <si>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</si>
  <si>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</si>
  <si>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</si>
  <si>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</si>
  <si>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</si>
  <si>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</si>
  <si>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</si>
  <si>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</si>
  <si>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</si>
  <si>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</si>
  <si>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</si>
  <si>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</si>
  <si>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</si>
  <si>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</si>
  <si>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</si>
  <si>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</si>
  <si>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</si>
  <si>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</si>
  <si>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</si>
  <si>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</si>
  <si>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</si>
  <si>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</si>
  <si>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</si>
  <si>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</si>
  <si>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</si>
  <si>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</si>
  <si>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</si>
  <si>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</si>
  <si>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</si>
  <si>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</si>
  <si>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</si>
  <si>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</si>
  <si>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</si>
  <si>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</si>
  <si>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</si>
  <si>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</si>
  <si>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</si>
  <si>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</si>
  <si>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</si>
  <si>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</si>
  <si>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</si>
  <si>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</si>
  <si>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</si>
  <si>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</si>
  <si>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</si>
  <si>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</si>
  <si>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</si>
  <si>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</si>
  <si>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</si>
  <si>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</si>
  <si>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</si>
  <si>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</si>
  <si>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</si>
  <si>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</si>
  <si>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</si>
  <si>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</si>
  <si>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</si>
  <si>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</si>
  <si>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</si>
  <si>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</si>
  <si>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</si>
  <si>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</si>
  <si>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</si>
  <si>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</si>
  <si>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</si>
  <si>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</si>
  <si>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</si>
  <si>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</si>
  <si>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</si>
  <si>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</si>
  <si>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</si>
  <si>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</si>
  <si>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</si>
  <si>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</si>
  <si>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</si>
  <si>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</si>
  <si>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</si>
  <si>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</si>
  <si>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</si>
  <si>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</si>
  <si>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</si>
  <si>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</si>
  <si>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</si>
  <si>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</si>
  <si>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</si>
  <si>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</si>
  <si>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</si>
  <si>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</si>
  <si>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</si>
  <si>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</si>
  <si>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</si>
  <si>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</si>
  <si>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</si>
  <si>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</si>
  <si>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</si>
  <si>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</si>
  <si>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</si>
  <si>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</si>
  <si>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</si>
  <si>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</si>
  <si>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</si>
  <si>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</si>
  <si>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</si>
  <si>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</si>
  <si>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</si>
  <si>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</si>
  <si>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</si>
  <si>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</si>
  <si>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</si>
  <si>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</si>
  <si>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</si>
  <si>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</si>
  <si>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</si>
  <si>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</si>
  <si>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</si>
  <si>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</si>
  <si>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</si>
  <si>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</si>
  <si>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</si>
  <si>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</si>
  <si>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</si>
  <si>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</si>
  <si>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</si>
  <si>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</si>
  <si>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</si>
  <si>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</si>
  <si>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</si>
  <si>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</si>
  <si>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</si>
  <si>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</si>
  <si>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</si>
  <si>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</si>
  <si>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</si>
  <si>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</si>
  <si>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</si>
  <si>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</si>
  <si>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</si>
  <si>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</si>
  <si>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</si>
  <si>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</si>
  <si>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</si>
  <si>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</si>
  <si>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</si>
  <si>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</si>
  <si>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</si>
  <si>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</si>
  <si>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</si>
  <si>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</si>
  <si>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</si>
  <si>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</si>
  <si>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</si>
  <si>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</si>
  <si>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</si>
  <si>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</si>
  <si>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</si>
  <si>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</si>
  <si>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</si>
  <si>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</si>
  <si>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</si>
  <si>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</si>
  <si>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</si>
  <si>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</si>
  <si>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</si>
  <si>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</si>
  <si>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</si>
  <si>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</si>
  <si>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</si>
  <si>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</si>
  <si>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</si>
  <si>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</si>
  <si>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</si>
  <si>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</si>
  <si>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</si>
  <si>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</si>
  <si>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</si>
  <si>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</si>
  <si>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</si>
  <si>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</si>
  <si>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</si>
  <si>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</si>
  <si>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</si>
  <si>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</si>
  <si>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</si>
  <si>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</si>
  <si>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</si>
  <si>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</si>
  <si>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</si>
  <si>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</si>
  <si>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</si>
  <si>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</si>
  <si>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</si>
  <si>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</si>
  <si>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</si>
  <si>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</si>
  <si>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</si>
  <si>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</si>
  <si>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</si>
  <si>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</si>
  <si>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</si>
  <si>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</si>
  <si>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</si>
  <si>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</si>
  <si>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</si>
  <si>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</si>
  <si>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</si>
  <si>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</si>
  <si>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</si>
  <si>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</si>
  <si>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</si>
  <si>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</si>
  <si>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</si>
  <si>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</si>
  <si>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</si>
  <si>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</si>
  <si>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</si>
  <si>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</si>
  <si>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</si>
  <si>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</si>
  <si>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</si>
  <si>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</si>
  <si>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</si>
  <si>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</si>
  <si>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</si>
  <si>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</si>
  <si>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</si>
  <si>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</si>
  <si>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</si>
  <si>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</si>
  <si>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</si>
  <si>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</si>
  <si>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</si>
  <si>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</si>
  <si>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</si>
  <si>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</si>
  <si>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</si>
  <si>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</si>
  <si>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</si>
  <si>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</si>
  <si>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</si>
  <si>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</si>
  <si>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</si>
  <si>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</si>
  <si>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</si>
  <si>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</si>
  <si>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</si>
  <si>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</si>
  <si>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</si>
  <si>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</si>
  <si>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</si>
  <si>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</si>
  <si>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</si>
  <si>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</si>
  <si>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</si>
  <si>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</si>
  <si>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</si>
  <si>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</si>
  <si>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</si>
  <si>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</si>
  <si>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</si>
  <si>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</si>
  <si>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</si>
  <si>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</si>
  <si>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</si>
  <si>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</si>
  <si>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</si>
  <si>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</si>
  <si>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</si>
  <si>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</si>
  <si>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</si>
  <si>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</si>
  <si>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</si>
  <si>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</si>
  <si>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</si>
  <si>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</si>
  <si>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</si>
  <si>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</si>
  <si>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</si>
  <si>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</si>
  <si>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</si>
  <si>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</si>
  <si>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</si>
  <si>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</si>
  <si>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</si>
  <si>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</si>
  <si>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</si>
  <si>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</si>
  <si>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</si>
  <si>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</si>
  <si>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</si>
  <si>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</si>
  <si>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</si>
  <si>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</si>
  <si>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</si>
  <si>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</si>
  <si>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</si>
  <si>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</si>
  <si>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</si>
  <si>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</si>
  <si>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</si>
  <si>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</si>
  <si>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</si>
  <si>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</si>
  <si>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</si>
  <si>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</si>
  <si>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</si>
  <si>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</si>
  <si>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</si>
  <si>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</si>
  <si>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</si>
  <si>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</si>
  <si>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</si>
  <si>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</si>
  <si>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</si>
  <si>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</si>
  <si>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</si>
  <si>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</si>
  <si>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</si>
  <si>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</si>
  <si>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</si>
  <si>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</si>
  <si>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</si>
  <si>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</si>
  <si>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</si>
  <si>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</si>
  <si>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</si>
  <si>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</si>
  <si>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</si>
  <si>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</si>
  <si>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</si>
  <si>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</si>
  <si>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</si>
  <si>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</si>
  <si>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</si>
  <si>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</si>
  <si>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</si>
  <si>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</si>
  <si>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</si>
  <si>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</si>
  <si>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</si>
  <si>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</si>
  <si>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</si>
  <si>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</si>
  <si>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</si>
  <si>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</si>
  <si>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</si>
  <si>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</si>
  <si>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</si>
  <si>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</si>
  <si>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</si>
  <si>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</si>
  <si>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</si>
  <si>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</si>
  <si>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</si>
  <si>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</si>
  <si>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</si>
  <si>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</si>
  <si>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</si>
  <si>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</si>
  <si>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</si>
  <si>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</si>
  <si>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</si>
  <si>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</si>
  <si>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</si>
  <si>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</si>
  <si>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</si>
  <si>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</si>
  <si>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</si>
  <si>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</si>
  <si>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</si>
  <si>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</si>
  <si>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</si>
  <si>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</si>
  <si>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</si>
  <si>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</si>
  <si>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</si>
  <si>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</si>
  <si>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</si>
  <si>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</si>
  <si>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</si>
  <si>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</si>
  <si>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</si>
  <si>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</si>
  <si>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</si>
  <si>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</si>
  <si>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</si>
  <si>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</si>
  <si>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</si>
  <si>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</si>
  <si>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</si>
  <si>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</si>
  <si>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</si>
  <si>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</si>
  <si>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</si>
  <si>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</si>
  <si>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</si>
  <si>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</si>
  <si>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</si>
  <si>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</si>
  <si>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</si>
  <si>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</si>
  <si>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</si>
  <si>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</si>
  <si>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</si>
  <si>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</si>
  <si>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</si>
  <si>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</si>
  <si>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</si>
  <si>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</si>
  <si>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</si>
  <si>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</si>
  <si>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</si>
  <si>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</si>
  <si>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</si>
  <si>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</si>
  <si>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</si>
  <si>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</si>
  <si>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</si>
  <si>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</si>
  <si>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</si>
  <si>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</si>
  <si>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</si>
  <si>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</si>
  <si>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</si>
  <si>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</si>
  <si>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</si>
  <si>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</si>
  <si>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</si>
  <si>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</si>
  <si>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</si>
  <si>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</si>
  <si>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</si>
  <si>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</si>
  <si>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</si>
  <si>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</si>
  <si>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</si>
  <si>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</si>
  <si>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</si>
  <si>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</si>
  <si>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</si>
  <si>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</si>
  <si>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</si>
  <si>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</si>
  <si>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</si>
  <si>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</si>
  <si>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</si>
  <si>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</si>
  <si>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</si>
  <si>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</si>
  <si>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</si>
  <si>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</si>
  <si>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</si>
  <si>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</si>
  <si>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</si>
  <si>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</si>
  <si>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</si>
  <si>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</si>
  <si>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</si>
  <si>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</si>
  <si>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</si>
  <si>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</si>
  <si>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</si>
  <si>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</si>
  <si>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</si>
  <si>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</si>
  <si>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</si>
  <si>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</si>
  <si>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</si>
  <si>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</si>
  <si>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</si>
  <si>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</si>
  <si>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</si>
  <si>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</si>
  <si>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</si>
  <si>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</si>
  <si>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</si>
  <si>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</si>
  <si>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</si>
  <si>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</si>
  <si>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</si>
  <si>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</si>
  <si>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</si>
  <si>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</si>
  <si>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</si>
  <si>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</si>
  <si>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</si>
  <si>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</si>
  <si>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</si>
  <si>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</si>
  <si>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</si>
  <si>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</si>
  <si>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</si>
  <si>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</si>
  <si>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</si>
  <si>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</si>
  <si>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</si>
  <si>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</si>
  <si>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</si>
  <si>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</si>
  <si>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</si>
  <si>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</si>
  <si>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</si>
  <si>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</si>
  <si>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</si>
  <si>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</si>
  <si>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</si>
  <si>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</si>
  <si>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</si>
  <si>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</si>
  <si>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</si>
  <si>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</si>
  <si>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</si>
  <si>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</si>
  <si>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</si>
  <si>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</si>
  <si>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</si>
  <si>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</si>
  <si>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</si>
  <si>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</si>
  <si>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</si>
  <si>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</si>
  <si>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</si>
  <si>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</si>
  <si>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</si>
  <si>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</si>
  <si>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</si>
  <si>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</si>
  <si>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</si>
  <si>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</si>
  <si>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</si>
  <si>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</si>
  <si>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</si>
  <si>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</si>
  <si>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</si>
  <si>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</si>
  <si>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</si>
  <si>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</si>
  <si>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</si>
  <si>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</si>
  <si>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</si>
  <si>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</si>
  <si>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</si>
  <si>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</si>
  <si>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</si>
  <si>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</si>
  <si>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</si>
  <si>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</si>
  <si>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</si>
  <si>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</si>
  <si>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</si>
  <si>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</si>
  <si>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</si>
  <si>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</si>
  <si>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</si>
  <si>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</si>
  <si>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</si>
  <si>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</si>
  <si>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</si>
  <si>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</si>
  <si>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</si>
  <si>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</si>
  <si>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</si>
  <si>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</si>
  <si>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</si>
  <si>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</si>
  <si>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</si>
  <si>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</si>
  <si>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</si>
  <si>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</si>
  <si>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</si>
  <si>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</si>
  <si>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</si>
  <si>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</si>
  <si>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</si>
  <si>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</si>
  <si>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</si>
  <si>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</si>
  <si>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</si>
  <si>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</si>
  <si>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</si>
  <si>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</si>
  <si>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</si>
  <si>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</si>
  <si>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</si>
  <si>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</si>
  <si>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</si>
  <si>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</si>
  <si>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</si>
  <si>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</si>
  <si>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</si>
  <si>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</si>
  <si>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</si>
  <si>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</si>
  <si>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</si>
  <si>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</si>
  <si>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</si>
  <si>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</si>
  <si>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</si>
  <si>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</si>
  <si>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</si>
  <si>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</si>
  <si>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</si>
  <si>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</si>
  <si>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</si>
  <si>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</si>
  <si>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</si>
  <si>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</si>
  <si>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</si>
  <si>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</si>
  <si>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</si>
  <si>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</si>
  <si>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</si>
  <si>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</si>
  <si>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</si>
  <si>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</si>
  <si>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</si>
  <si>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</si>
  <si>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</si>
  <si>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</si>
  <si>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</si>
  <si>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</si>
  <si>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</si>
  <si>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</si>
  <si>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</si>
  <si>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</si>
  <si>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</si>
  <si>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</si>
  <si>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</si>
  <si>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</si>
  <si>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</si>
  <si>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</si>
  <si>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</si>
  <si>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</si>
  <si>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</si>
  <si>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</si>
  <si>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</si>
  <si>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</si>
  <si>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</si>
  <si>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</si>
  <si>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</si>
  <si>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</si>
  <si>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</si>
  <si>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</si>
  <si>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</si>
  <si>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</si>
  <si>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</si>
  <si>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</si>
  <si>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</si>
  <si>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</si>
  <si>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</si>
  <si>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</si>
  <si>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</si>
  <si>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</si>
  <si>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</si>
  <si>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</si>
  <si>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</si>
  <si>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</si>
  <si>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</si>
  <si>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</si>
  <si>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</si>
  <si>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</si>
  <si>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</si>
  <si>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</si>
  <si>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</si>
  <si>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</si>
  <si>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</si>
  <si>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</si>
  <si>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</si>
  <si>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</si>
  <si>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</si>
  <si>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</si>
  <si>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</si>
  <si>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</si>
  <si>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</si>
  <si>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</si>
  <si>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</si>
  <si>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</si>
  <si>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</si>
  <si>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</si>
  <si>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</si>
  <si>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</si>
  <si>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</si>
  <si>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</si>
  <si>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</si>
  <si>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</si>
  <si>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</si>
  <si>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</si>
  <si>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</si>
  <si>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</si>
  <si>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</si>
  <si>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</si>
  <si>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</si>
  <si>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</si>
  <si>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</si>
  <si>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</si>
  <si>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</si>
  <si>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</si>
  <si>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</si>
  <si>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</si>
  <si>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</si>
  <si>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</si>
  <si>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</si>
  <si>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</si>
  <si>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</si>
  <si>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</si>
  <si>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</si>
  <si>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</si>
  <si>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</si>
  <si>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</si>
  <si>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</si>
  <si>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</si>
  <si>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</si>
  <si>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</si>
  <si>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</si>
  <si>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</si>
  <si>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</si>
  <si>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</si>
  <si>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</si>
  <si>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</si>
  <si>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</si>
  <si>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</si>
  <si>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</si>
  <si>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</si>
  <si>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</si>
  <si>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</si>
  <si>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</si>
  <si>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</si>
  <si>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</si>
  <si>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</si>
  <si>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</si>
  <si>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</si>
  <si>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</si>
  <si>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</si>
  <si>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</si>
  <si>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</si>
  <si>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</si>
  <si>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</si>
  <si>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</si>
  <si>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</si>
  <si>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</si>
  <si>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</si>
  <si>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</si>
  <si>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</si>
  <si>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</si>
  <si>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</si>
  <si>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</si>
  <si>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</si>
  <si>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</si>
  <si>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</si>
  <si>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</si>
  <si>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</si>
  <si>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</si>
  <si>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</si>
  <si>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</si>
  <si>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</si>
  <si>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</si>
  <si>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</si>
  <si>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</si>
  <si>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</si>
  <si>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</si>
  <si>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</si>
  <si>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</si>
  <si>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</si>
  <si>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</si>
  <si>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</si>
  <si>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</si>
  <si>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</si>
  <si>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</si>
  <si>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</si>
  <si>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</si>
  <si>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</si>
  <si>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</si>
  <si>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</si>
  <si>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</si>
  <si>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</si>
  <si>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</si>
  <si>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</si>
  <si>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</si>
  <si>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</si>
  <si>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</si>
  <si>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</si>
  <si>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</si>
  <si>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</si>
  <si>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</si>
  <si>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</si>
  <si>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</si>
  <si>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</si>
  <si>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</si>
  <si>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</si>
  <si>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</si>
  <si>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</si>
  <si>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</si>
  <si>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</si>
  <si>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</si>
  <si>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</si>
  <si>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</si>
  <si>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</si>
  <si>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</si>
  <si>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</si>
  <si>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</si>
  <si>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</si>
  <si>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</si>
  <si>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</si>
  <si>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</si>
  <si>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</si>
  <si>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</si>
  <si>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</si>
  <si>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</si>
  <si>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</si>
  <si>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</si>
  <si>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</si>
  <si>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</si>
  <si>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</si>
  <si>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</si>
  <si>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</si>
  <si>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</si>
  <si>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</si>
  <si>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</si>
  <si>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</si>
  <si>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</si>
  <si>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</si>
  <si>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</si>
  <si>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</si>
  <si>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</si>
  <si>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</si>
  <si>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</si>
  <si>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</si>
  <si>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</si>
  <si>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</si>
  <si>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</si>
  <si>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</si>
  <si>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</si>
  <si>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</si>
  <si>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</si>
  <si>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</si>
  <si>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</si>
  <si>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</si>
  <si>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</si>
  <si>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</si>
  <si>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</si>
  <si>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</si>
  <si>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</si>
  <si>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</si>
  <si>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</si>
  <si>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</si>
  <si>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</si>
  <si>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</si>
  <si>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</si>
  <si>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</si>
  <si>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</si>
  <si>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</si>
  <si>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</si>
  <si>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</si>
  <si>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</si>
  <si>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</si>
  <si>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</si>
  <si>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</si>
  <si>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</si>
  <si>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</si>
  <si>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</si>
  <si>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</si>
  <si>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</si>
  <si>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</si>
  <si>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</si>
  <si>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</si>
  <si>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</si>
  <si>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</si>
  <si>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</si>
  <si>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</si>
  <si>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</si>
  <si>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</si>
  <si>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</si>
  <si>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</si>
  <si>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</si>
  <si>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</si>
  <si>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</si>
  <si>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</si>
  <si>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</si>
  <si>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</si>
  <si>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</si>
  <si>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</si>
  <si>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</si>
  <si>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</si>
  <si>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</si>
  <si>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</si>
  <si>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</si>
  <si>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</si>
  <si>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</si>
  <si>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</si>
  <si>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</si>
  <si>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</si>
  <si>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</si>
  <si>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</si>
  <si>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</si>
  <si>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</si>
  <si>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</si>
  <si>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</si>
  <si>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</si>
  <si>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</si>
  <si>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</si>
  <si>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</si>
  <si>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</si>
  <si>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</si>
  <si>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</si>
  <si>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</si>
  <si>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</si>
  <si>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</si>
  <si>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</si>
  <si>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</si>
  <si>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</si>
  <si>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</si>
  <si>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</si>
  <si>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</si>
  <si>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</si>
  <si>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</si>
  <si>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</si>
  <si>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</si>
  <si>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</si>
  <si>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</si>
  <si>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</si>
  <si>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</si>
  <si>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</si>
  <si>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</si>
  <si>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</si>
  <si>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</si>
  <si>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</si>
  <si>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</si>
  <si>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</si>
  <si>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</si>
  <si>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</si>
  <si>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</si>
  <si>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</si>
  <si>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</si>
  <si>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</si>
  <si>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</si>
  <si>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</si>
  <si>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</si>
  <si>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</si>
  <si>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</si>
  <si>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</si>
  <si>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</si>
  <si>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</si>
  <si>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</si>
  <si>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</si>
  <si>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</si>
  <si>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</si>
  <si>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</si>
  <si>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</si>
  <si>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</si>
  <si>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</si>
  <si>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</si>
  <si>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</si>
  <si>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</si>
  <si>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</si>
  <si>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</si>
  <si>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</si>
  <si>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</si>
  <si>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</si>
  <si>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</si>
  <si>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</si>
  <si>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</si>
  <si>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</si>
  <si>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</si>
  <si>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</si>
  <si>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</si>
  <si>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</si>
  <si>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</si>
  <si>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</si>
  <si>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</si>
  <si>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</si>
  <si>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</si>
  <si>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</si>
  <si>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</si>
  <si>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</si>
  <si>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</si>
  <si>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</si>
  <si>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</si>
  <si>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</si>
  <si>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</si>
  <si>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</si>
  <si>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</si>
  <si>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</si>
  <si>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</si>
  <si>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</si>
  <si>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</si>
  <si>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</si>
  <si>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</si>
  <si>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</si>
  <si>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</si>
  <si>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</si>
  <si>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</si>
  <si>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</si>
  <si>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</si>
  <si>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</si>
  <si>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</si>
  <si>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</si>
  <si>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</si>
  <si>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</si>
  <si>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</si>
  <si>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</si>
  <si>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</si>
  <si>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</si>
  <si>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</si>
  <si>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</si>
  <si>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</si>
  <si>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</si>
  <si>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</si>
  <si>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</si>
  <si>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</si>
  <si>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</si>
  <si>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</si>
  <si>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</si>
  <si>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</si>
  <si>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</si>
  <si>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</si>
  <si>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</si>
  <si>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</si>
  <si>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</si>
  <si>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</si>
  <si>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</si>
  <si>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</si>
  <si>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</si>
  <si>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</si>
  <si>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</si>
  <si>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</si>
  <si>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</si>
  <si>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</si>
  <si>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</si>
  <si>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</si>
  <si>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</si>
  <si>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</si>
  <si>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</si>
  <si>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</si>
  <si>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</si>
  <si>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</si>
  <si>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</si>
  <si>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</si>
  <si>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</si>
  <si>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</si>
  <si>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</si>
  <si>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</si>
  <si>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</si>
  <si>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</si>
  <si>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</si>
  <si>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</si>
  <si>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</si>
  <si>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</si>
  <si>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</si>
  <si>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</si>
  <si>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</si>
  <si>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</si>
  <si>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</si>
  <si>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</si>
  <si>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</si>
  <si>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</si>
  <si>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</si>
  <si>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</si>
  <si>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</si>
  <si>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</si>
  <si>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</si>
  <si>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</si>
  <si>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</si>
  <si>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</si>
  <si>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</si>
  <si>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</si>
  <si>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</si>
  <si>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</si>
  <si>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</si>
  <si>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</si>
  <si>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</si>
  <si>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</si>
  <si>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</si>
  <si>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</si>
  <si>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</si>
  <si>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</si>
  <si>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</si>
  <si>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</si>
  <si>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</si>
  <si>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</si>
  <si>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</si>
  <si>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</si>
  <si>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</si>
  <si>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</si>
  <si>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</si>
  <si>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</si>
  <si>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</si>
  <si>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</si>
  <si>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</si>
  <si>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</si>
  <si>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</si>
  <si>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</si>
  <si>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</si>
  <si>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</si>
  <si>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</si>
  <si>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</si>
  <si>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</si>
  <si>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</si>
  <si>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</si>
  <si>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</si>
  <si>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</si>
  <si>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</si>
  <si>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</si>
  <si>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</si>
  <si>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</si>
  <si>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</si>
  <si>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</si>
  <si>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</si>
  <si>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</si>
  <si>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</si>
  <si>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</si>
  <si>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</si>
  <si>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</si>
  <si>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</si>
  <si>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</si>
  <si>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</si>
  <si>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</si>
  <si>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</si>
  <si>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</si>
  <si>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</si>
  <si>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</si>
  <si>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</si>
  <si>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</si>
  <si>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</si>
  <si>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</si>
  <si>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</si>
  <si>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</si>
  <si>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</si>
  <si>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</si>
  <si>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</si>
  <si>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</si>
  <si>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</si>
  <si>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</si>
  <si>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</si>
  <si>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</si>
  <si>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</si>
  <si>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</si>
  <si>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</si>
  <si>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</si>
  <si>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</si>
  <si>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</si>
  <si>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</si>
  <si>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</si>
  <si>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</si>
  <si>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</si>
  <si>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</si>
  <si>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</si>
  <si>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</si>
  <si>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</si>
  <si>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</si>
  <si>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</si>
  <si>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</si>
  <si>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</si>
  <si>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</si>
  <si>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</si>
  <si>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</si>
  <si>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</si>
  <si>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</si>
  <si>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</si>
  <si>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</si>
  <si>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</si>
  <si>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</si>
  <si>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</si>
  <si>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</si>
  <si>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</si>
  <si>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</si>
  <si>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</si>
  <si>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</si>
  <si>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</si>
  <si>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</si>
  <si>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</si>
  <si>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</si>
  <si>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</si>
  <si>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</si>
  <si>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</si>
  <si>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</si>
  <si>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</si>
  <si>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</si>
  <si>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</si>
  <si>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</si>
  <si>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</si>
  <si>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</si>
  <si>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</si>
  <si>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</si>
  <si>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</si>
  <si>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</si>
  <si>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</si>
  <si>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</si>
  <si>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</si>
  <si>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</si>
  <si>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</si>
  <si>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</si>
  <si>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</si>
  <si>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</si>
  <si>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</si>
  <si>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</si>
  <si>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</si>
  <si>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</si>
  <si>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</si>
  <si>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</si>
  <si>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</si>
  <si>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</si>
  <si>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</si>
  <si>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</si>
  <si>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</si>
  <si>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</si>
  <si>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</si>
  <si>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</si>
  <si>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</si>
  <si>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</si>
  <si>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</si>
  <si>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</si>
  <si>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</si>
  <si>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</si>
  <si>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</si>
  <si>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</si>
  <si>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</si>
  <si>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</si>
  <si>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</si>
  <si>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</si>
  <si>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</si>
  <si>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</si>
  <si>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</si>
  <si>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</si>
  <si>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</si>
  <si>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</si>
  <si>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</si>
  <si>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</si>
  <si>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</si>
  <si>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</si>
  <si>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</si>
  <si>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</si>
  <si>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</si>
  <si>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</si>
  <si>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</si>
  <si>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</si>
  <si>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</si>
  <si>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</si>
  <si>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</si>
  <si>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</si>
  <si>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</si>
  <si>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</si>
  <si>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</si>
  <si>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</si>
  <si>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</si>
  <si>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</si>
  <si>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</si>
  <si>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</si>
  <si>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</si>
  <si>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</si>
  <si>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</si>
  <si>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</si>
  <si>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</si>
  <si>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</si>
  <si>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</si>
  <si>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</si>
  <si>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</si>
  <si>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</si>
  <si>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</si>
  <si>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</si>
  <si>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</si>
  <si>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</si>
  <si>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</si>
  <si>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</si>
  <si>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</si>
  <si>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</si>
  <si>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</si>
  <si>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</si>
  <si>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</si>
  <si>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</si>
  <si>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</si>
  <si>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</si>
  <si>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</si>
  <si>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</si>
  <si>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</si>
  <si>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</si>
  <si>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</si>
  <si>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</si>
  <si>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</si>
  <si>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</si>
  <si>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</si>
  <si>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</si>
  <si>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</si>
  <si>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</si>
  <si>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</si>
  <si>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</si>
  <si>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</si>
  <si>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</si>
  <si>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</si>
  <si>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</si>
  <si>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</si>
  <si>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</si>
  <si>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</si>
  <si>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</si>
  <si>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</si>
  <si>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</si>
  <si>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</si>
  <si>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</si>
  <si>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</si>
  <si>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</si>
  <si>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</si>
  <si>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</si>
  <si>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</si>
  <si>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</si>
  <si>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</si>
  <si>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</si>
  <si>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</si>
  <si>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</si>
  <si>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</si>
  <si>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</si>
  <si>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</si>
  <si>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</si>
  <si>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</si>
  <si>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</si>
  <si>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</si>
  <si>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</si>
  <si>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</si>
  <si>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</si>
  <si>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</si>
  <si>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</si>
  <si>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</si>
  <si>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</si>
  <si>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</si>
  <si>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</si>
  <si>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</si>
  <si>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</si>
  <si>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</si>
  <si>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</si>
  <si>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</si>
  <si>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</si>
  <si>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</si>
  <si>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</si>
  <si>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</si>
  <si>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</si>
  <si>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</si>
  <si>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</si>
  <si>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</si>
  <si>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</si>
  <si>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</si>
  <si>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</si>
  <si>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</si>
  <si>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</si>
  <si>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</si>
  <si>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</si>
  <si>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</si>
  <si>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</si>
  <si>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</si>
  <si>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</si>
  <si>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</si>
  <si>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</si>
  <si>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</si>
  <si>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</si>
  <si>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</si>
  <si>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</si>
  <si>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</si>
  <si>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</si>
  <si>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</si>
  <si>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</si>
  <si>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</si>
  <si>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</si>
  <si>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</si>
  <si>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</si>
  <si>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</si>
  <si>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</si>
  <si>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</si>
  <si>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</si>
  <si>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</si>
  <si>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</si>
  <si>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</si>
  <si>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</si>
  <si>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</si>
  <si>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</si>
  <si>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</si>
  <si>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</si>
  <si>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</si>
  <si>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</si>
  <si>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</si>
  <si>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</si>
  <si>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</si>
  <si>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</si>
  <si>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</si>
  <si>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</si>
  <si>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</si>
  <si>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</si>
  <si>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</si>
  <si>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</si>
  <si>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</si>
  <si>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</si>
  <si>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</si>
  <si>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</si>
  <si>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</si>
  <si>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</si>
  <si>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</si>
  <si>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</si>
  <si>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</si>
  <si>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</si>
  <si>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</si>
  <si>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</si>
  <si>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</si>
  <si>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</si>
  <si>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</si>
  <si>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</si>
  <si>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</si>
  <si>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</si>
  <si>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</si>
  <si>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</si>
  <si>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</si>
  <si>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</si>
  <si>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</si>
  <si>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</si>
  <si>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</si>
  <si>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</si>
  <si>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</si>
  <si>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</si>
  <si>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</si>
  <si>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</si>
  <si>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</si>
  <si>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</si>
  <si>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</si>
  <si>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</si>
  <si>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</si>
  <si>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</si>
  <si>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</si>
  <si>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</si>
  <si>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</si>
  <si>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</si>
  <si>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</si>
  <si>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</si>
  <si>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</si>
  <si>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</si>
  <si>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</si>
  <si>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</si>
  <si>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</si>
  <si>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</si>
  <si>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</si>
  <si>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</si>
  <si>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</si>
  <si>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</si>
  <si>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</si>
  <si>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</si>
  <si>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</si>
  <si>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</si>
  <si>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</si>
  <si>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</si>
  <si>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</si>
  <si>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</si>
  <si>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</si>
  <si>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</si>
  <si>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</si>
  <si>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</si>
  <si>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</si>
  <si>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</si>
  <si>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</si>
  <si>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</si>
  <si>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</si>
  <si>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</si>
  <si>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</si>
  <si>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</si>
  <si>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</si>
  <si>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</si>
  <si>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</si>
  <si>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</si>
  <si>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</si>
  <si>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</si>
  <si>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</si>
  <si>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</si>
  <si>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</si>
  <si>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</si>
  <si>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</si>
  <si>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</si>
  <si>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</si>
  <si>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</si>
  <si>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</si>
  <si>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</si>
  <si>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</si>
  <si>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</si>
  <si>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</si>
  <si>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</si>
  <si>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</si>
  <si>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</si>
  <si>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</si>
  <si>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</si>
  <si>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</si>
  <si>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</si>
  <si>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</si>
  <si>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</si>
  <si>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</si>
  <si>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</si>
  <si>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</si>
  <si>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</si>
  <si>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</si>
  <si>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</si>
  <si>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</si>
  <si>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</si>
  <si>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</si>
  <si>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</si>
  <si>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</si>
  <si>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</si>
  <si>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</si>
  <si>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</si>
  <si>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</si>
  <si>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</si>
  <si>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</si>
  <si>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</si>
  <si>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</si>
  <si>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</si>
  <si>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</si>
  <si>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</si>
  <si>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</si>
  <si>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</si>
  <si>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</si>
  <si>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</si>
  <si>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</si>
  <si>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</si>
  <si>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</si>
  <si>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</si>
  <si>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</si>
  <si>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</si>
  <si>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</si>
  <si>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</si>
  <si>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</si>
  <si>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</si>
  <si>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</si>
  <si>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</si>
  <si>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</si>
  <si>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</si>
  <si>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</si>
  <si>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</si>
  <si>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</si>
  <si>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</si>
  <si>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</si>
  <si>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</si>
  <si>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</si>
  <si>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</si>
  <si>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</si>
  <si>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</si>
  <si>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</si>
  <si>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</si>
  <si>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</si>
  <si>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</si>
  <si>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</si>
  <si>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</si>
  <si>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</si>
  <si>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</si>
  <si>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</si>
  <si>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</si>
  <si>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</si>
  <si>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</si>
  <si>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</si>
  <si>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</si>
  <si>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</si>
  <si>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</si>
  <si>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</si>
  <si>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</si>
  <si>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</si>
  <si>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</si>
  <si>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</si>
  <si>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</si>
  <si>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</si>
  <si>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</si>
  <si>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</si>
  <si>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</si>
  <si>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</si>
  <si>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</si>
  <si>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</si>
  <si>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</si>
  <si>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</si>
  <si>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</si>
  <si>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</si>
  <si>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</si>
  <si>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</si>
  <si>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</si>
  <si>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</si>
  <si>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</si>
  <si>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</si>
  <si>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</si>
  <si>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</si>
  <si>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</si>
  <si>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</si>
  <si>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</si>
  <si>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</si>
  <si>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</si>
  <si>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</si>
  <si>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</si>
  <si>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</si>
  <si>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</si>
  <si>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</si>
  <si>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</si>
  <si>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</si>
  <si>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</si>
  <si>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</si>
  <si>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</si>
  <si>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</si>
  <si>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</si>
  <si>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</si>
  <si>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</si>
  <si>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</si>
  <si>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</si>
  <si>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</si>
  <si>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</si>
  <si>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</si>
  <si>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</si>
  <si>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</si>
  <si>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</si>
  <si>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</si>
  <si>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</si>
  <si>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</si>
  <si>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</si>
  <si>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</si>
  <si>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</si>
  <si>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</si>
  <si>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</si>
  <si>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</si>
  <si>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</si>
  <si>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</si>
  <si>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</si>
  <si>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</si>
  <si>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</si>
  <si>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</si>
  <si>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</si>
  <si>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</si>
  <si>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</si>
  <si>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</si>
  <si>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</si>
  <si>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</si>
  <si>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</si>
  <si>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</si>
  <si>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</si>
  <si>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</si>
  <si>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</si>
  <si>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</si>
  <si>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</si>
  <si>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</si>
  <si>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</si>
  <si>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</si>
  <si>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</si>
  <si>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</si>
  <si>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</si>
  <si>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</si>
  <si>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</si>
  <si>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</si>
  <si>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</si>
  <si>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</si>
  <si>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</si>
  <si>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</si>
  <si>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</si>
  <si>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</si>
  <si>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</si>
  <si>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</si>
  <si>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</si>
  <si>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</si>
  <si>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</si>
  <si>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</si>
  <si>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</si>
  <si>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</si>
  <si>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</si>
  <si>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</si>
  <si>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</si>
  <si>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</si>
  <si>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</si>
  <si>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</si>
  <si>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</si>
  <si>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</si>
  <si>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</si>
  <si>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</si>
  <si>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</si>
  <si>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</si>
  <si>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</si>
  <si>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</si>
  <si>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</si>
  <si>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</si>
  <si>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</si>
  <si>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</si>
  <si>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</si>
  <si>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</si>
  <si>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</si>
  <si>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</si>
  <si>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</si>
  <si>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</si>
  <si>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</si>
  <si>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</si>
  <si>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</si>
  <si>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</si>
  <si>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</si>
  <si>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</si>
  <si>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</si>
  <si>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</si>
  <si>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</si>
  <si>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</si>
  <si>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</si>
  <si>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</si>
  <si>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</si>
  <si>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</si>
  <si>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</si>
  <si>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</si>
  <si>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</si>
  <si>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</si>
  <si>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</si>
  <si>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</si>
  <si>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</si>
  <si>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</si>
  <si>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</si>
  <si>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</si>
  <si>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</si>
  <si>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</si>
  <si>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</si>
  <si>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</si>
  <si>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</si>
  <si>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</si>
  <si>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</si>
  <si>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</si>
  <si>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</si>
  <si>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</si>
  <si>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</si>
  <si>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</si>
  <si>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</si>
  <si>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</si>
  <si>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</si>
  <si>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</si>
  <si>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</si>
  <si>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</si>
  <si>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</si>
  <si>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</si>
  <si>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</si>
  <si>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</si>
  <si>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</si>
  <si>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</si>
  <si>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</si>
  <si>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</si>
  <si>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</si>
  <si>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</si>
  <si>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</si>
  <si>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</si>
  <si>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</si>
  <si>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</si>
  <si>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</si>
  <si>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</si>
  <si>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</si>
  <si>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</si>
  <si>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</si>
  <si>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</si>
  <si>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</si>
  <si>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</si>
  <si>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</si>
  <si>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</si>
  <si>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</si>
  <si>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</si>
  <si>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</si>
  <si>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</si>
  <si>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</si>
  <si>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</si>
  <si>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</si>
  <si>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</si>
  <si>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</si>
  <si>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</si>
  <si>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</si>
  <si>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</si>
  <si>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</si>
  <si>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</si>
  <si>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</si>
  <si>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</si>
  <si>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</si>
  <si>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</si>
  <si>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</si>
  <si>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</si>
  <si>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</si>
  <si>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</si>
  <si>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</si>
  <si>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</si>
  <si>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</si>
  <si>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</si>
  <si>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</si>
  <si>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</si>
  <si>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</si>
  <si>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</si>
  <si>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</si>
  <si>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</si>
  <si>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</si>
  <si>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</si>
  <si>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</si>
  <si>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</si>
  <si>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</si>
  <si>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</si>
  <si>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</si>
  <si>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</si>
  <si>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</si>
  <si>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</si>
  <si>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</si>
  <si>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</si>
  <si>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</si>
  <si>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</si>
  <si>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</si>
  <si>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</si>
  <si>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</si>
  <si>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</si>
  <si>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</si>
  <si>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</si>
  <si>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</si>
  <si>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</si>
  <si>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</si>
  <si>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</si>
  <si>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</si>
  <si>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</si>
  <si>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</si>
  <si>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</si>
  <si>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</si>
  <si>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</si>
  <si>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</si>
  <si>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</si>
  <si>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</si>
  <si>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</si>
  <si>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</si>
  <si>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</si>
  <si>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</si>
  <si>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</si>
  <si>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</si>
  <si>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</si>
  <si>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</si>
  <si>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</si>
  <si>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</si>
  <si>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</si>
  <si>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</si>
  <si>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</si>
  <si>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</si>
  <si>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</si>
  <si>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</si>
  <si>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</si>
  <si>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</si>
  <si>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</si>
  <si>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</si>
  <si>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</si>
  <si>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</si>
  <si>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</si>
  <si>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</si>
  <si>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</si>
  <si>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</si>
  <si>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</si>
  <si>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</si>
  <si>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</si>
  <si>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</si>
  <si>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</si>
  <si>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</si>
  <si>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</si>
  <si>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</si>
  <si>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</si>
  <si>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</si>
  <si>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</si>
  <si>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</si>
  <si>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</si>
  <si>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</si>
  <si>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</si>
  <si>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</si>
  <si>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</si>
  <si>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</si>
  <si>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</si>
  <si>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</si>
  <si>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</si>
  <si>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</si>
  <si>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</si>
  <si>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</si>
  <si>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</si>
  <si>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</si>
  <si>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</si>
  <si>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</si>
  <si>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</si>
  <si>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</si>
  <si>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</si>
  <si>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</si>
  <si>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</si>
  <si>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</si>
  <si>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</si>
  <si>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</si>
  <si>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</si>
  <si>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</si>
  <si>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</si>
  <si>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</si>
  <si>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</si>
  <si>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</si>
  <si>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</si>
  <si>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</si>
  <si>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</si>
  <si>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</si>
  <si>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</si>
  <si>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</si>
  <si>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</si>
  <si>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</si>
  <si>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</si>
  <si>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</si>
  <si>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</si>
  <si>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</si>
  <si>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</si>
  <si>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</si>
  <si>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</si>
  <si>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</si>
  <si>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</si>
  <si>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</si>
  <si>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</si>
  <si>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</si>
  <si>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</si>
  <si>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</si>
  <si>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</si>
  <si>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</si>
  <si>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</si>
  <si>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</si>
  <si>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</si>
  <si>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</si>
  <si>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</si>
  <si>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</si>
  <si>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</si>
  <si>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</si>
  <si>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</si>
  <si>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</si>
  <si>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</si>
  <si>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</si>
  <si>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</si>
  <si>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</si>
  <si>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</si>
  <si>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</si>
  <si>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</si>
  <si>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</si>
  <si>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</si>
  <si>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</si>
  <si>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</si>
  <si>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</si>
  <si>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</si>
  <si>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</si>
  <si>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</si>
  <si>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</si>
  <si>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</si>
  <si>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</si>
  <si>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</si>
  <si>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</si>
  <si>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</si>
  <si>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</si>
  <si>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</si>
  <si>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</si>
  <si>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</si>
  <si>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</si>
  <si>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</si>
  <si>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</si>
  <si>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</si>
  <si>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</si>
  <si>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</si>
  <si>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</si>
  <si>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</si>
  <si>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</si>
  <si>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</si>
  <si>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</si>
  <si>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</si>
  <si>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</si>
  <si>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</si>
  <si>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</si>
  <si>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</si>
  <si>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</si>
  <si>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</si>
  <si>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</si>
  <si>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</si>
  <si>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</si>
  <si>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</si>
  <si>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</si>
  <si>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</si>
  <si>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</si>
  <si>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</si>
  <si>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</si>
  <si>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</si>
  <si>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</si>
  <si>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</si>
  <si>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</si>
  <si>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</si>
  <si>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</si>
  <si>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</si>
  <si>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</si>
  <si>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</si>
  <si>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</si>
  <si>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</si>
  <si>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</si>
  <si>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</si>
  <si>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</si>
  <si>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</si>
  <si>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</si>
  <si>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</si>
  <si>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</si>
  <si>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</si>
  <si>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</si>
  <si>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</si>
  <si>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</si>
  <si>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</si>
  <si>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</si>
  <si>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</si>
  <si>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</si>
  <si>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</si>
  <si>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</si>
  <si>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</si>
  <si>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</si>
  <si>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</si>
  <si>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</si>
  <si>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</si>
  <si>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</si>
  <si>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</si>
  <si>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</si>
  <si>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</si>
  <si>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</si>
  <si>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</si>
  <si>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</si>
  <si>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</si>
  <si>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</si>
  <si>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</si>
  <si>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</si>
  <si>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</si>
  <si>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</si>
  <si>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</si>
  <si>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</si>
  <si>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</si>
  <si>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</si>
  <si>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</si>
  <si>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</si>
  <si>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</si>
  <si>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</si>
  <si>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</si>
  <si>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</si>
  <si>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</si>
  <si>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</si>
  <si>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</si>
  <si>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</si>
  <si>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</si>
  <si>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</si>
  <si>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</si>
  <si>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</si>
  <si>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</si>
  <si>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</si>
  <si>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</si>
  <si>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</si>
  <si>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</si>
  <si>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</si>
  <si>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</si>
  <si>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</si>
  <si>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</si>
  <si>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</si>
  <si>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</si>
  <si>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</si>
  <si>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</si>
  <si>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</si>
  <si>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</si>
  <si>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</si>
  <si>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</si>
  <si>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</si>
  <si>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</si>
  <si>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</si>
  <si>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</si>
  <si>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</si>
  <si>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</si>
  <si>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</si>
  <si>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</si>
  <si>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</si>
  <si>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</si>
  <si>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</si>
  <si>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</si>
  <si>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</si>
  <si>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</si>
  <si>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</si>
  <si>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</si>
  <si>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</si>
  <si>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</si>
  <si>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</si>
  <si>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</si>
  <si>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</si>
  <si>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</si>
  <si>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</si>
  <si>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</si>
  <si>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</si>
  <si>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</si>
  <si>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</si>
  <si>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</si>
  <si>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</si>
  <si>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</si>
  <si>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</si>
  <si>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</si>
  <si>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</si>
  <si>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</si>
  <si>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</si>
  <si>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</si>
  <si>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</si>
  <si>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</si>
  <si>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</si>
  <si>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</si>
  <si>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</si>
  <si>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</si>
  <si>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</si>
  <si>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</si>
  <si>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</si>
  <si>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</si>
  <si>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</si>
  <si>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</si>
  <si>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</si>
  <si>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</si>
  <si>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</si>
  <si>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</si>
  <si>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</si>
  <si>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</si>
  <si>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</si>
  <si>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</si>
  <si>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</si>
  <si>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</si>
  <si>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</si>
  <si>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</si>
  <si>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</si>
  <si>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</si>
  <si>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</si>
  <si>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</si>
  <si>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</si>
  <si>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</si>
  <si>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</si>
  <si>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</si>
  <si>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</si>
  <si>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</si>
  <si>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</si>
  <si>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</si>
  <si>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</si>
  <si>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</si>
  <si>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</si>
  <si>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</si>
  <si>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</si>
  <si>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</si>
  <si>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</si>
  <si>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</si>
  <si>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</si>
  <si>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</si>
  <si>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</si>
  <si>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</si>
  <si>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</si>
  <si>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</si>
  <si>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</si>
  <si>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</si>
  <si>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</si>
  <si>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</si>
  <si>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</si>
  <si>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</si>
  <si>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</si>
  <si>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</si>
  <si>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</si>
  <si>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</si>
  <si>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</si>
  <si>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</si>
  <si>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</si>
  <si>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</si>
  <si>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</si>
  <si>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</si>
  <si>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</si>
  <si>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</si>
  <si>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</si>
  <si>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</si>
  <si>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</si>
  <si>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</si>
  <si>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</si>
  <si>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</si>
  <si>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</si>
  <si>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</si>
  <si>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</si>
  <si>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</si>
  <si>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</si>
  <si>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</si>
  <si>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</si>
  <si>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</si>
  <si>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</si>
  <si>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</si>
  <si>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</si>
  <si>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</si>
  <si>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</si>
  <si>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</si>
  <si>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</si>
  <si>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</si>
  <si>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</si>
  <si>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</si>
  <si>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</si>
  <si>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</si>
  <si>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</si>
  <si>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</si>
  <si>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</si>
  <si>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</si>
  <si>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</si>
  <si>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</si>
  <si>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</si>
  <si>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</si>
  <si>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</si>
  <si>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</si>
  <si>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</si>
  <si>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</si>
  <si>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</si>
  <si>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</si>
  <si>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</si>
  <si>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</si>
  <si>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</si>
  <si>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</si>
  <si>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</si>
  <si>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</si>
  <si>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</si>
  <si>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</si>
  <si>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</si>
  <si>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</si>
  <si>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</si>
  <si>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</si>
  <si>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</si>
  <si>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</si>
  <si>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</si>
  <si>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</si>
  <si>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</si>
  <si>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</si>
  <si>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</si>
  <si>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</si>
  <si>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</si>
  <si>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</si>
  <si>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</si>
  <si>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</si>
  <si>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</si>
  <si>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</si>
  <si>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</si>
  <si>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</si>
  <si>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</si>
  <si>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</si>
  <si>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</si>
  <si>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</si>
  <si>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</si>
  <si>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</si>
  <si>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</si>
  <si>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</si>
  <si>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</si>
  <si>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</si>
  <si>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</si>
  <si>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</si>
  <si>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</si>
  <si>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</si>
  <si>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</si>
  <si>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</si>
  <si>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</si>
  <si>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</si>
  <si>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</si>
  <si>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</si>
  <si>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</si>
  <si>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</si>
  <si>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</si>
  <si>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</si>
  <si>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</si>
  <si>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</si>
  <si>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</si>
  <si>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</si>
  <si>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</si>
  <si>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</si>
  <si>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</si>
  <si>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</si>
  <si>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</si>
  <si>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</si>
  <si>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</si>
  <si>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</si>
  <si>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</si>
  <si>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</si>
  <si>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</si>
  <si>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</si>
  <si>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</si>
  <si>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</si>
  <si>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</si>
  <si>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</si>
  <si>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</si>
  <si>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</si>
  <si>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</si>
  <si>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</si>
  <si>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</si>
  <si>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</si>
  <si>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</si>
  <si>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</si>
  <si>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</si>
  <si>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</si>
  <si>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</si>
  <si>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</si>
  <si>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</si>
  <si>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</si>
  <si>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</si>
  <si>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</si>
  <si>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</si>
  <si>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</si>
  <si>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</si>
  <si>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</si>
  <si>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</si>
  <si>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</si>
  <si>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</si>
  <si>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</si>
  <si>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</si>
  <si>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</si>
  <si>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</si>
  <si>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</si>
  <si>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</si>
  <si>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</si>
  <si>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</si>
  <si>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</si>
  <si>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</si>
  <si>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</si>
  <si>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</si>
  <si>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</si>
  <si>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</si>
  <si>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</si>
  <si>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</si>
  <si>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</si>
  <si>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</si>
  <si>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</si>
  <si>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</si>
  <si>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</si>
  <si>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</si>
  <si>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</si>
  <si>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</si>
  <si>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</si>
  <si>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</si>
  <si>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</si>
  <si>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</si>
  <si>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</si>
  <si>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</si>
  <si>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</si>
  <si>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</si>
  <si>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</si>
  <si>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</si>
  <si>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</si>
  <si>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</si>
  <si>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</si>
  <si>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</si>
  <si>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</si>
  <si>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</si>
  <si>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</si>
  <si>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</si>
  <si>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</si>
  <si>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</si>
  <si>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</si>
  <si>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</si>
  <si>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</si>
  <si>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</si>
  <si>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</si>
  <si>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</si>
  <si>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</si>
  <si>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</si>
  <si>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</si>
  <si>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</si>
  <si>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</si>
  <si>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</si>
  <si>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</si>
  <si>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</si>
  <si>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</si>
  <si>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</si>
  <si>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</si>
  <si>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</si>
  <si>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</si>
  <si>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</si>
  <si>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</si>
  <si>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</si>
  <si>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</si>
  <si>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</si>
  <si>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</si>
  <si>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</si>
  <si>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</si>
  <si>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</si>
  <si>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</si>
  <si>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</si>
  <si>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</si>
  <si>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</si>
  <si>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</si>
  <si>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</si>
  <si>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</si>
  <si>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</si>
  <si>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</si>
  <si>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</si>
  <si>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</si>
  <si>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</si>
  <si>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</si>
  <si>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</si>
  <si>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</si>
  <si>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</si>
  <si>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</si>
  <si>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</si>
  <si>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</si>
  <si>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</si>
  <si>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</si>
  <si>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</si>
  <si>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</si>
  <si>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</si>
  <si>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</si>
  <si>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</si>
  <si>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</si>
  <si>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</si>
  <si>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</si>
  <si>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</si>
  <si>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</si>
  <si>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</si>
  <si>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</si>
  <si>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</si>
  <si>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</si>
  <si>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</si>
  <si>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</si>
  <si>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</si>
  <si>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</si>
  <si>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</si>
  <si>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</si>
  <si>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</si>
  <si>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</si>
  <si>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</si>
  <si>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</si>
  <si>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</si>
  <si>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</si>
  <si>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</si>
  <si>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</si>
  <si>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</si>
  <si>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</si>
  <si>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</si>
  <si>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</si>
  <si>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</si>
  <si>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</si>
  <si>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</si>
  <si>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</si>
  <si>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</si>
  <si>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</si>
  <si>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</si>
  <si>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</si>
  <si>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</si>
  <si>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</si>
  <si>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</si>
  <si>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</si>
  <si>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</si>
  <si>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</si>
  <si>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</si>
  <si>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</si>
  <si>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</si>
  <si>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</si>
  <si>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</si>
  <si>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</si>
  <si>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</si>
  <si>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</si>
  <si>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</si>
  <si>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</si>
  <si>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</si>
  <si>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</si>
  <si>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</si>
  <si>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</si>
  <si>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</si>
  <si>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</si>
  <si>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</si>
  <si>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</si>
  <si>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</si>
  <si>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</si>
  <si>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</si>
  <si>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</si>
  <si>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</si>
  <si>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</si>
  <si>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</si>
  <si>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</si>
  <si>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</si>
  <si>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</si>
  <si>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</si>
  <si>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</si>
  <si>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</si>
  <si>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</si>
  <si>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</si>
  <si>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</si>
  <si>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</si>
  <si>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</si>
  <si>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</si>
  <si>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</si>
  <si>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</si>
  <si>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</si>
  <si>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</si>
  <si>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</si>
  <si>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</si>
  <si>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</si>
  <si>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</si>
  <si>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</si>
  <si>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</si>
  <si>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</si>
  <si>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</si>
  <si>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</si>
  <si>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</si>
  <si>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</si>
  <si>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</si>
  <si>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</si>
  <si>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</si>
  <si>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</si>
  <si>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</si>
  <si>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</si>
  <si>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</si>
  <si>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</si>
  <si>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</si>
  <si>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</si>
  <si>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</si>
  <si>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</si>
  <si>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</si>
  <si>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</si>
  <si>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</si>
  <si>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</si>
  <si>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</si>
  <si>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</si>
  <si>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</si>
  <si>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</si>
  <si>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</si>
  <si>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</si>
  <si>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</si>
  <si>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</si>
  <si>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</si>
  <si>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</si>
  <si>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</si>
  <si>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</si>
  <si>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</si>
  <si>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</si>
  <si>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</si>
  <si>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</si>
  <si>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</si>
  <si>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</si>
  <si>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</si>
  <si>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</si>
  <si>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</si>
  <si>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</si>
  <si>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</si>
  <si>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</si>
  <si>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</si>
  <si>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</si>
  <si>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</si>
  <si>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</si>
  <si>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</si>
  <si>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</si>
  <si>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</si>
  <si>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</si>
  <si>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</si>
  <si>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</si>
  <si>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</si>
  <si>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</si>
  <si>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</si>
  <si>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</si>
  <si>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</si>
  <si>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</si>
  <si>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</si>
  <si>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</si>
  <si>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</si>
  <si>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</si>
  <si>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</si>
  <si>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</si>
  <si>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</si>
  <si>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</si>
  <si>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</si>
  <si>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</si>
  <si>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</si>
  <si>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</si>
  <si>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</si>
  <si>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</si>
  <si>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</si>
  <si>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</si>
  <si>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</si>
  <si>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</si>
  <si>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</si>
  <si>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</si>
  <si>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</si>
  <si>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</si>
  <si>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</si>
  <si>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</si>
  <si>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</si>
  <si>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</si>
  <si>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</si>
  <si>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</si>
  <si>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</si>
  <si>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</si>
  <si>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</si>
  <si>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</si>
  <si>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</si>
  <si>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</si>
  <si>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</si>
  <si>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</si>
  <si>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</si>
  <si>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</si>
  <si>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</si>
  <si>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</si>
  <si>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</si>
  <si>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</si>
  <si>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</si>
  <si>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</si>
  <si>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</si>
  <si>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</si>
  <si>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</si>
  <si>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</si>
  <si>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</si>
  <si>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</si>
  <si>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</si>
  <si>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</si>
  <si>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</si>
  <si>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</si>
  <si>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</si>
  <si>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</si>
  <si>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</si>
  <si>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</si>
  <si>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</si>
  <si>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</si>
  <si>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</si>
  <si>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</si>
  <si>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</si>
  <si>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</si>
  <si>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</si>
  <si>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</si>
  <si>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</si>
  <si>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</si>
  <si>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</si>
  <si>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</si>
  <si>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</si>
  <si>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</si>
  <si>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</si>
  <si>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</si>
  <si>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</si>
  <si>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</si>
  <si>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</si>
  <si>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</si>
  <si>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</si>
  <si>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</si>
  <si>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</si>
  <si>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</si>
  <si>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</si>
  <si>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</si>
  <si>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</si>
  <si>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</si>
  <si>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</si>
  <si>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</si>
  <si>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</si>
  <si>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</si>
  <si>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</si>
  <si>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</si>
  <si>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</si>
  <si>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</si>
  <si>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</si>
  <si>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</si>
  <si>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</si>
  <si>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</si>
  <si>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</si>
  <si>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</si>
  <si>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</si>
  <si>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</si>
  <si>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</si>
  <si>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</si>
  <si>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</si>
  <si>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</si>
  <si>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</si>
  <si>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</si>
  <si>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</si>
  <si>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</si>
  <si>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</si>
  <si>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</si>
  <si>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</si>
  <si>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</si>
  <si>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</si>
  <si>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</si>
  <si>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</si>
  <si>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</si>
  <si>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</si>
  <si>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</si>
  <si>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</si>
  <si>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</si>
  <si>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</si>
  <si>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</si>
  <si>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</si>
  <si>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</si>
  <si>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</si>
  <si>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</si>
  <si>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</si>
  <si>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</si>
  <si>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</si>
  <si>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</si>
  <si>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</si>
  <si>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</si>
  <si>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</si>
  <si>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</si>
  <si>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</si>
  <si>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</si>
  <si>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</si>
  <si>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</si>
  <si>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</si>
  <si>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</si>
  <si>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</si>
  <si>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</si>
  <si>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</si>
  <si>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</si>
  <si>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</si>
  <si>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</si>
  <si>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</si>
  <si>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</si>
  <si>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</si>
  <si>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</si>
  <si>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</si>
  <si>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</si>
  <si>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</si>
  <si>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</si>
  <si>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</si>
  <si>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</si>
  <si>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</si>
  <si>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</si>
  <si>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</si>
  <si>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</si>
  <si>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</si>
  <si>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</si>
  <si>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</si>
  <si>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</si>
  <si>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</si>
  <si>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</si>
  <si>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</si>
  <si>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</si>
  <si>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</si>
  <si>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</si>
  <si>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</si>
  <si>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</si>
  <si>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</si>
  <si>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</si>
  <si>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</si>
  <si>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</si>
  <si>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</si>
  <si>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</si>
  <si>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</si>
  <si>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</si>
  <si>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</si>
  <si>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</si>
  <si>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</si>
  <si>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</si>
  <si>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</si>
  <si>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</si>
  <si>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</si>
  <si>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</si>
  <si>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</si>
  <si>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</si>
  <si>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</si>
  <si>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</si>
  <si>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</si>
  <si>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</si>
  <si>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</si>
  <si>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</si>
  <si>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</si>
  <si>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</si>
  <si>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</si>
  <si>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</si>
  <si>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</si>
  <si>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</si>
  <si>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</si>
  <si>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</si>
  <si>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</si>
  <si>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</si>
  <si>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</si>
  <si>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</si>
  <si>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</si>
  <si>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</si>
  <si>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</si>
  <si>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</si>
  <si>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</si>
  <si>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</si>
  <si>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</si>
  <si>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</si>
  <si>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</si>
  <si>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</si>
  <si>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</si>
  <si>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</si>
  <si>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</si>
  <si>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</si>
  <si>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</si>
  <si>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</si>
  <si>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</si>
  <si>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</si>
  <si>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</si>
  <si>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</si>
  <si>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</si>
  <si>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</si>
  <si>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</si>
  <si>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</si>
  <si>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</si>
  <si>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</si>
  <si>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</si>
  <si>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</si>
  <si>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</si>
  <si>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</si>
  <si>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</si>
  <si>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</si>
  <si>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</si>
  <si>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</si>
  <si>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</si>
  <si>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</si>
  <si>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</si>
  <si>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</si>
  <si>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</si>
  <si>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</si>
  <si>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</si>
  <si>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</si>
  <si>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</si>
  <si>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</si>
  <si>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</si>
  <si>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</si>
  <si>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</si>
  <si>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</si>
  <si>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</si>
  <si>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</si>
  <si>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</si>
  <si>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</si>
  <si>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</si>
  <si>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</si>
  <si>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</si>
  <si>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</si>
  <si>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</si>
  <si>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</si>
  <si>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</si>
  <si>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</si>
  <si>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</si>
  <si>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</si>
  <si>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</si>
  <si>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</si>
  <si>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</si>
  <si>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</si>
  <si>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</si>
  <si>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</si>
  <si>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</si>
  <si>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</si>
  <si>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</si>
  <si>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</si>
  <si>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</si>
  <si>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</si>
  <si>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</si>
  <si>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</si>
  <si>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</si>
  <si>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</si>
  <si>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</si>
  <si>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</si>
  <si>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</si>
  <si>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</si>
  <si>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</si>
  <si>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</si>
  <si>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</si>
  <si>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</si>
  <si>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</si>
  <si>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</si>
  <si>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</si>
  <si>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</si>
  <si>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</si>
  <si>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</si>
  <si>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</si>
  <si>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</si>
  <si>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</si>
  <si>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</si>
  <si>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</si>
  <si>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</si>
  <si>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</si>
  <si>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</si>
  <si>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</si>
  <si>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</si>
  <si>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</si>
  <si>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</si>
  <si>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</si>
  <si>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</si>
  <si>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</si>
  <si>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</si>
  <si>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</si>
  <si>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</si>
  <si>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</si>
  <si>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</si>
  <si>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</si>
  <si>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</si>
  <si>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</si>
  <si>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</si>
  <si>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</si>
  <si>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</si>
  <si>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</si>
  <si>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</si>
  <si>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</si>
  <si>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</si>
  <si>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</si>
  <si>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</si>
  <si>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</si>
  <si>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</si>
  <si>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</si>
  <si>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</si>
  <si>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</si>
  <si>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</si>
  <si>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</si>
  <si>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</si>
  <si>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</si>
  <si>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</si>
  <si>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</si>
  <si>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</si>
  <si>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</si>
  <si>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</si>
  <si>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</si>
  <si>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</si>
  <si>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</si>
  <si>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</si>
  <si>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</si>
  <si>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</si>
  <si>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</si>
  <si>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</si>
  <si>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</si>
  <si>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</si>
  <si>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</si>
  <si>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</si>
  <si>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</si>
  <si>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</si>
  <si>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</si>
  <si>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</si>
  <si>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</si>
  <si>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</si>
  <si>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</si>
  <si>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</si>
  <si>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</si>
  <si>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</si>
  <si>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</si>
  <si>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</si>
  <si>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</si>
  <si>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</si>
  <si>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</si>
  <si>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</si>
  <si>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</si>
  <si>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</si>
  <si>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</si>
  <si>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</si>
  <si>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</si>
  <si>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</si>
  <si>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</si>
  <si>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</si>
  <si>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</si>
  <si>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</si>
  <si>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</si>
  <si>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</si>
  <si>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</si>
  <si>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</si>
  <si>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</si>
  <si>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</si>
  <si>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</si>
  <si>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</si>
  <si>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</si>
  <si>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</si>
  <si>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</si>
  <si>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</si>
  <si>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</si>
  <si>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</si>
  <si>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</si>
  <si>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</si>
  <si>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</si>
  <si>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</si>
  <si>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</si>
  <si>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</si>
  <si>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</si>
  <si>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</si>
  <si>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</si>
  <si>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</si>
  <si>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</si>
  <si>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</si>
  <si>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</si>
  <si>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</si>
  <si>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</si>
  <si>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</si>
  <si>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</si>
  <si>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</si>
  <si>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</si>
  <si>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</si>
  <si>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</si>
  <si>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</si>
  <si>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</si>
  <si>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</si>
  <si>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</si>
  <si>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</si>
  <si>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</si>
  <si>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</si>
  <si>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</si>
  <si>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</si>
  <si>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</si>
  <si>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</si>
  <si>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</si>
  <si>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</si>
  <si>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</si>
  <si>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</si>
  <si>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</si>
  <si>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</si>
  <si>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</si>
  <si>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</si>
  <si>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</si>
  <si>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</si>
  <si>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</si>
  <si>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</si>
  <si>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</si>
  <si>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</si>
  <si>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</si>
  <si>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</si>
  <si>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</si>
  <si>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</si>
  <si>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</si>
  <si>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</si>
  <si>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</si>
  <si>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</si>
  <si>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</si>
  <si>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</si>
  <si>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</si>
  <si>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</si>
  <si>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</si>
  <si>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</si>
  <si>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</si>
  <si>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</si>
  <si>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</si>
  <si>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</si>
  <si>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</si>
  <si>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</si>
  <si>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</si>
  <si>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</si>
  <si>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</si>
  <si>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</si>
  <si>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</si>
  <si>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</si>
  <si>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</si>
  <si>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</si>
  <si>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</si>
  <si>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</si>
  <si>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</si>
  <si>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</si>
  <si>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</si>
  <si>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</si>
  <si>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</si>
  <si>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</si>
  <si>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</si>
  <si>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</si>
  <si>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</si>
  <si>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</si>
  <si>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</si>
  <si>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</si>
  <si>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</si>
  <si>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</si>
  <si>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</si>
  <si>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</si>
  <si>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</si>
  <si>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</si>
  <si>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</si>
  <si>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</si>
  <si>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</si>
  <si>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</si>
  <si>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</si>
  <si>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</si>
  <si>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</si>
  <si>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</si>
  <si>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</si>
  <si>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</si>
  <si>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</si>
  <si>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</si>
  <si>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</si>
  <si>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</si>
  <si>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</si>
  <si>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</si>
  <si>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</si>
  <si>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</si>
  <si>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</si>
  <si>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</si>
  <si>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</si>
  <si>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</si>
  <si>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</si>
  <si>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</si>
  <si>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</si>
  <si>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</si>
  <si>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</si>
  <si>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</si>
  <si>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</si>
  <si>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</si>
  <si>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</si>
  <si>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</si>
  <si>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</si>
  <si>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</si>
  <si>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</si>
  <si>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</si>
  <si>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</si>
  <si>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</si>
  <si>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</si>
  <si>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</si>
  <si>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</si>
  <si>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</si>
  <si>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</si>
  <si>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</si>
  <si>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</si>
  <si>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</si>
  <si>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</si>
  <si>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</si>
  <si>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</si>
  <si>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</si>
  <si>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</si>
  <si>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</si>
  <si>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</si>
  <si>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</si>
  <si>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</si>
  <si>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</si>
  <si>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</si>
  <si>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</si>
  <si>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</si>
  <si>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</si>
  <si>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</si>
  <si>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</si>
  <si>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</si>
  <si>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</si>
  <si>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</si>
  <si>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</si>
  <si>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</si>
  <si>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</si>
  <si>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</si>
  <si>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</si>
  <si>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</si>
  <si>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</si>
  <si>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</si>
  <si>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</si>
  <si>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</si>
  <si>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</si>
  <si>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</si>
  <si>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</si>
  <si>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</si>
  <si>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</si>
  <si>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</si>
  <si>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</si>
  <si>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</si>
  <si>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</si>
  <si>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</si>
  <si>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</si>
  <si>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</si>
  <si>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</si>
  <si>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</si>
  <si>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</si>
  <si>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</si>
  <si>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</si>
  <si>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</si>
  <si>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</si>
  <si>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</si>
  <si>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</si>
  <si>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</si>
  <si>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</si>
  <si>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</si>
  <si>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</si>
  <si>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</si>
  <si>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</si>
  <si>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</si>
  <si>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</si>
  <si>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</si>
  <si>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</si>
  <si>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</si>
  <si>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</si>
  <si>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</si>
  <si>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</si>
  <si>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</si>
  <si>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</si>
  <si>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</si>
  <si>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</si>
  <si>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</si>
  <si>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</si>
  <si>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</si>
  <si>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</si>
  <si>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</si>
  <si>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</si>
  <si>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</si>
  <si>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</si>
  <si>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</si>
  <si>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</si>
  <si>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</si>
  <si>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</si>
  <si>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</si>
  <si>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</si>
  <si>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</si>
  <si>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</si>
  <si>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</si>
  <si>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</si>
  <si>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</si>
  <si>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</si>
  <si>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</si>
  <si>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</si>
  <si>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</si>
  <si>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</si>
  <si>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</si>
  <si>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</si>
  <si>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</si>
  <si>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</si>
  <si>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</si>
  <si>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</si>
  <si>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</si>
  <si>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</si>
  <si>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</si>
  <si>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</si>
  <si>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</si>
  <si>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</si>
  <si>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</si>
  <si>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</si>
  <si>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</si>
  <si>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</si>
  <si>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</si>
  <si>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</si>
  <si>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</si>
  <si>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</si>
  <si>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</si>
  <si>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</si>
  <si>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</si>
  <si>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</si>
  <si>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</si>
  <si>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</si>
  <si>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</si>
  <si>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</si>
  <si>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</si>
  <si>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</si>
  <si>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</si>
  <si>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</si>
  <si>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</si>
  <si>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</si>
  <si>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</si>
  <si>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</si>
  <si>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</si>
  <si>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</si>
  <si>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</si>
  <si>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</si>
  <si>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</si>
  <si>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</si>
  <si>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</si>
  <si>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</si>
  <si>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</si>
  <si>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</si>
  <si>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</si>
  <si>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</si>
  <si>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</si>
  <si>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</si>
  <si>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</si>
  <si>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</si>
  <si>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</si>
  <si>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</si>
  <si>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</si>
  <si>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</si>
  <si>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</si>
  <si>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</si>
  <si>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</si>
  <si>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</si>
  <si>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</si>
  <si>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</si>
  <si>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</si>
  <si>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</si>
  <si>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</si>
  <si>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</si>
  <si>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</si>
  <si>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</si>
  <si>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</si>
  <si>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</si>
  <si>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</si>
  <si>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</si>
  <si>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</si>
  <si>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</si>
  <si>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</si>
  <si>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</si>
  <si>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</si>
  <si>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</si>
  <si>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</si>
  <si>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</si>
  <si>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</si>
  <si>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</si>
  <si>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</si>
  <si>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</si>
  <si>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</si>
  <si>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</si>
  <si>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</si>
  <si>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</si>
  <si>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</si>
  <si>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</si>
  <si>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</si>
  <si>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</si>
  <si>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</si>
  <si>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</si>
  <si>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</si>
  <si>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</si>
  <si>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</si>
  <si>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</si>
  <si>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</si>
  <si>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</si>
  <si>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</si>
  <si>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</si>
  <si>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</si>
  <si>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</si>
  <si>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</si>
  <si>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</si>
  <si>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</si>
  <si>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</si>
  <si>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</si>
  <si>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</si>
  <si>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</si>
  <si>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</si>
  <si>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</si>
  <si>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</si>
  <si>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</si>
  <si>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</si>
  <si>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</si>
  <si>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</si>
  <si>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</si>
  <si>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</si>
  <si>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</si>
  <si>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</si>
  <si>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</si>
  <si>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</si>
  <si>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</si>
  <si>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</si>
  <si>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</si>
  <si>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</si>
  <si>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</si>
  <si>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</si>
  <si>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</si>
  <si>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</si>
  <si>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</si>
  <si>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</si>
  <si>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</si>
  <si>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</si>
  <si>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</si>
  <si>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</si>
  <si>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</si>
  <si>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</si>
  <si>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</si>
  <si>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</si>
  <si>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</si>
  <si>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</si>
  <si>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</si>
  <si>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</si>
  <si>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</si>
  <si>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</si>
  <si>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</si>
  <si>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</si>
  <si>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</si>
  <si>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</si>
  <si>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</si>
  <si>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</si>
  <si>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</si>
  <si>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</si>
  <si>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</si>
  <si>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</si>
  <si>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</si>
  <si>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</si>
  <si>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</si>
  <si>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</si>
  <si>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</si>
  <si>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</si>
  <si>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</si>
  <si>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</si>
  <si>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</si>
  <si>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</si>
  <si>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</si>
  <si>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</si>
  <si>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</si>
  <si>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</si>
  <si>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</si>
  <si>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</si>
  <si>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</si>
  <si>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</si>
  <si>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</si>
  <si>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</si>
  <si>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</si>
  <si>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</si>
  <si>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</si>
  <si>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</si>
  <si>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</si>
  <si>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</si>
  <si>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</si>
  <si>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</si>
  <si>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</si>
  <si>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</si>
  <si>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</si>
  <si>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</si>
  <si>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</si>
  <si>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</si>
  <si>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</si>
  <si>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</si>
  <si>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</si>
  <si>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</si>
  <si>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</si>
  <si>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</si>
  <si>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</si>
  <si>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</si>
  <si>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</si>
  <si>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</si>
  <si>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</si>
  <si>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</si>
  <si>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</si>
  <si>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</si>
  <si>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</si>
  <si>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</si>
  <si>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</si>
  <si>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</si>
  <si>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</si>
  <si>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</si>
  <si>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</si>
  <si>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</si>
  <si>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</si>
  <si>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</si>
  <si>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</si>
  <si>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</si>
  <si>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</si>
  <si>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</si>
  <si>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</si>
  <si>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</si>
  <si>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</si>
  <si>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</si>
  <si>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</si>
  <si>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</si>
  <si>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</si>
  <si>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</si>
  <si>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</si>
  <si>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</si>
  <si>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</si>
  <si>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</si>
  <si>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</si>
  <si>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</si>
  <si>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</si>
  <si>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</si>
  <si>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</si>
  <si>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</si>
  <si>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</si>
  <si>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</si>
  <si>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</si>
  <si>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</si>
  <si>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</si>
  <si>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</si>
  <si>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</si>
  <si>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</si>
  <si>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</si>
  <si>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</si>
  <si>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</si>
  <si>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</si>
  <si>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</si>
  <si>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</si>
  <si>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</si>
  <si>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</si>
  <si>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</si>
  <si>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</si>
  <si>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</si>
  <si>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</si>
  <si>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</si>
  <si>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</si>
  <si>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</si>
  <si>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</si>
  <si>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</si>
  <si>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</si>
  <si>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</si>
  <si>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</si>
  <si>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</si>
  <si>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</si>
  <si>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</si>
  <si>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</si>
  <si>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</si>
  <si>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</si>
  <si>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</si>
  <si>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</si>
  <si>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</si>
  <si>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</si>
  <si>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</si>
  <si>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</si>
  <si>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</si>
  <si>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</si>
  <si>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</si>
  <si>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</si>
  <si>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</si>
  <si>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</si>
  <si>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</si>
  <si>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</si>
  <si>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</si>
  <si>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</si>
  <si>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</si>
  <si>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</si>
  <si>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</si>
  <si>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</si>
  <si>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</si>
  <si>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</si>
  <si>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</si>
  <si>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</si>
  <si>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</si>
  <si>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</si>
  <si>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</si>
  <si>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</si>
  <si>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</si>
  <si>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</si>
  <si>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</si>
  <si>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</si>
  <si>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</si>
  <si>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</si>
  <si>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</si>
  <si>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</si>
  <si>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</si>
  <si>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</si>
  <si>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</si>
  <si>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</si>
  <si>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</si>
  <si>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</si>
  <si>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</si>
  <si>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</si>
  <si>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</si>
  <si>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</si>
  <si>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</si>
  <si>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</si>
  <si>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</si>
  <si>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</si>
  <si>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</si>
  <si>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</si>
  <si>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</si>
  <si>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</si>
  <si>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</si>
  <si>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</si>
  <si>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</si>
  <si>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</si>
  <si>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</si>
  <si>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</si>
  <si>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</si>
  <si>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</si>
  <si>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</si>
  <si>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</si>
  <si>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</si>
  <si>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</si>
  <si>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</si>
  <si>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</si>
  <si>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</si>
  <si>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</si>
  <si>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</si>
  <si>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</si>
  <si>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</si>
  <si>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</si>
  <si>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</si>
  <si>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</si>
  <si>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</si>
  <si>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</si>
  <si>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</si>
  <si>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</si>
  <si>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</si>
  <si>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</si>
  <si>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</si>
  <si>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</si>
  <si>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</si>
  <si>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</si>
  <si>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</si>
  <si>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</si>
  <si>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</si>
  <si>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</si>
  <si>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</si>
  <si>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</si>
  <si>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</si>
  <si>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</si>
  <si>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</si>
  <si>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</si>
  <si>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</si>
  <si>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</si>
  <si>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</si>
  <si>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</si>
  <si>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</si>
  <si>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</si>
  <si>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</si>
  <si>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</si>
  <si>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</si>
  <si>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</si>
  <si>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</si>
  <si>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</si>
  <si>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</si>
  <si>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</si>
  <si>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</si>
  <si>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</si>
  <si>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</si>
  <si>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</si>
  <si>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</si>
  <si>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</si>
  <si>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</si>
  <si>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</si>
  <si>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</si>
  <si>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</si>
  <si>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</si>
  <si>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</si>
  <si>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</si>
  <si>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</si>
  <si>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</si>
  <si>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</si>
  <si>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</si>
  <si>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</si>
  <si>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</si>
  <si>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</si>
  <si>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</si>
  <si>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</si>
  <si>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</si>
  <si>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</si>
  <si>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</si>
  <si>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</si>
  <si>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</si>
  <si>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</si>
  <si>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</si>
  <si>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</si>
  <si>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</si>
  <si>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</si>
  <si>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</si>
  <si>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</si>
  <si>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</si>
  <si>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</si>
  <si>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</si>
  <si>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</si>
  <si>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</si>
  <si>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</si>
  <si>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</si>
  <si>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</si>
  <si>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</si>
  <si>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</si>
  <si>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</si>
  <si>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</si>
  <si>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</si>
  <si>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</si>
  <si>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</si>
  <si>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</si>
  <si>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</si>
  <si>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</si>
  <si>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</si>
  <si>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</si>
  <si>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</si>
  <si>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</si>
  <si>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</si>
  <si>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</si>
  <si>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</si>
  <si>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</si>
  <si>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</si>
  <si>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</si>
  <si>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</si>
  <si>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</si>
  <si>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</si>
  <si>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</si>
  <si>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</si>
  <si>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</si>
  <si>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</si>
  <si>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</si>
  <si>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</si>
  <si>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</si>
  <si>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</si>
  <si>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</si>
  <si>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</si>
  <si>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</si>
  <si>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</si>
  <si>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</si>
  <si>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</si>
  <si>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</si>
  <si>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</si>
  <si>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</si>
  <si>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</si>
  <si>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</si>
  <si>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</si>
  <si>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</si>
  <si>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</si>
  <si>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</si>
  <si>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</si>
  <si>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</si>
  <si>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</si>
  <si>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</si>
  <si>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</si>
  <si>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</si>
  <si>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</si>
  <si>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</si>
  <si>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</si>
  <si>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</si>
  <si>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</si>
  <si>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</si>
  <si>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</si>
  <si>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</si>
  <si>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</si>
  <si>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</si>
  <si>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</si>
  <si>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</si>
  <si>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</si>
  <si>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</si>
  <si>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</si>
  <si>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</si>
  <si>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</si>
  <si>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</si>
  <si>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</si>
  <si>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</si>
  <si>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</si>
  <si>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</si>
  <si>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</si>
  <si>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</si>
  <si>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</si>
  <si>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</si>
  <si>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</si>
  <si>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</si>
  <si>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</si>
  <si>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</si>
  <si>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</si>
  <si>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</si>
  <si>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</si>
  <si>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</si>
  <si>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</si>
  <si>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</si>
  <si>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</si>
  <si>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</si>
  <si>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</si>
  <si>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</si>
  <si>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</si>
  <si>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</si>
  <si>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</si>
  <si>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</si>
  <si>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</si>
  <si>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</si>
  <si>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</si>
  <si>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</si>
  <si>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</si>
  <si>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</si>
  <si>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</si>
  <si>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</si>
  <si>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</si>
  <si>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</si>
  <si>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</si>
  <si>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</si>
  <si>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</si>
  <si>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</si>
  <si>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</si>
  <si>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</si>
  <si>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</si>
  <si>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</si>
  <si>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</si>
  <si>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</si>
  <si>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</si>
  <si>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</si>
  <si>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</si>
  <si>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</si>
  <si>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</si>
  <si>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</si>
  <si>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</si>
  <si>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</si>
  <si>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</si>
  <si>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</si>
  <si>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</si>
  <si>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</si>
  <si>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</si>
  <si>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</si>
  <si>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</si>
  <si>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</si>
  <si>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</si>
  <si>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</si>
  <si>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</si>
  <si>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</si>
  <si>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</si>
  <si>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</si>
  <si>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</si>
  <si>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</si>
  <si>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</si>
  <si>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</si>
  <si>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</si>
  <si>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</si>
  <si>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</si>
  <si>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</si>
  <si>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</si>
  <si>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</si>
  <si>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</si>
  <si>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</si>
  <si>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</si>
  <si>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</si>
  <si>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</si>
  <si>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</si>
  <si>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</si>
  <si>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</si>
  <si>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</si>
  <si>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</si>
  <si>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</si>
  <si>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</si>
  <si>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</si>
  <si>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</si>
  <si>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</si>
  <si>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</si>
  <si>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</si>
  <si>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</si>
  <si>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</si>
  <si>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</si>
  <si>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</si>
  <si>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</si>
  <si>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</si>
  <si>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</si>
  <si>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</si>
  <si>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</si>
  <si>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</si>
  <si>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</si>
  <si>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</si>
  <si>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</si>
  <si>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</si>
  <si>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</si>
  <si>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</si>
  <si>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</si>
  <si>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</si>
  <si>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</si>
  <si>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</si>
  <si>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</si>
  <si>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</si>
  <si>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</si>
  <si>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</si>
  <si>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</si>
  <si>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</si>
  <si>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</si>
  <si>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</si>
  <si>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</si>
  <si>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</si>
  <si>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</si>
  <si>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</si>
  <si>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</si>
  <si>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</si>
  <si>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</si>
  <si>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</si>
  <si>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</si>
  <si>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</si>
  <si>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</si>
  <si>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</si>
  <si>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</si>
  <si>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</si>
  <si>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</si>
  <si>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</si>
  <si>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</si>
  <si>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</si>
  <si>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</si>
  <si>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</si>
  <si>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</si>
  <si>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</si>
  <si>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</si>
  <si>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</si>
  <si>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</si>
  <si>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</si>
  <si>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</si>
  <si>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</si>
  <si>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</si>
  <si>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</si>
  <si>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</si>
  <si>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</si>
  <si>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</si>
  <si>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</si>
  <si>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</si>
  <si>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</si>
  <si>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</si>
  <si>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</si>
  <si>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</si>
  <si>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</si>
  <si>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</si>
  <si>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</si>
  <si>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</si>
  <si>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</si>
  <si>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</si>
  <si>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</si>
  <si>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</si>
  <si>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</si>
  <si>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</si>
  <si>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</si>
  <si>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</si>
  <si>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</si>
  <si>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</si>
  <si>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</si>
  <si>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</si>
  <si>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</si>
  <si>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</si>
  <si>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</si>
  <si>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</si>
  <si>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</si>
  <si>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</si>
  <si>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</si>
  <si>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</si>
  <si>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</si>
  <si>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</si>
  <si>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</si>
  <si>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</si>
  <si>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</si>
  <si>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</si>
  <si>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</si>
  <si>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</si>
  <si>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</si>
  <si>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</si>
  <si>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</si>
  <si>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</si>
  <si>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</si>
  <si>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</si>
  <si>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</si>
  <si>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</si>
  <si>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</si>
  <si>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</si>
  <si>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</si>
  <si>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</si>
  <si>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</si>
  <si>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</si>
  <si>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</si>
  <si>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</si>
  <si>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</si>
  <si>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</si>
  <si>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</si>
  <si>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</si>
  <si>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</si>
  <si>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</si>
  <si>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</si>
  <si>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</si>
  <si>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</si>
  <si>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</si>
  <si>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</si>
  <si>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</si>
  <si>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</si>
  <si>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</si>
  <si>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</si>
  <si>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</si>
  <si>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</si>
  <si>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</si>
  <si>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</si>
  <si>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</si>
  <si>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</si>
  <si>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</si>
  <si>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</si>
  <si>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</si>
  <si>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</si>
  <si>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</si>
  <si>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</si>
  <si>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120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</si>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</sst>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300.2743930555589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45963.222818634262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45963.222818634262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45963.222818634262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45963.222818634262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45963.222818634262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45963.222818634262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45963.222818634262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45963.222818634262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45963.222818634262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45963.222818634262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45963.222818634262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45963.222818634262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45963.222818634262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45963.222818634262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45963.222818634262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45963.222818634262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45963.222818634262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45963.222818634262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45963.222818634262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45963.222818634262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45963.222818634262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45963.222818634262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45963.222818634262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45963.222818634262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45963.222818634262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45963.222818634262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45963.222818634262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45963.222818634262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45963.222818634262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45963.222818634262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45963.222818634262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45963.222818634262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45963.222818634262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45963.222818634262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45963.222818634262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45963.222818634262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45963.222818634262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45963.222818634262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45963.222818634262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45963.222818634262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45963.222818634262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45963.222818634262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45963.222818634262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45963.222818634262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45963.222818634262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45963.222818634262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45963.222818634262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45963.222818634262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45963.222818634262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45963.222818634262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45963.222818634262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45963.222818634262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45963.222818634262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45963.222818634262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45963.222818634262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45963.222818634262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45963.222818634262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45963.222818634262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45963.222818634262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45963.222818634262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45963.222818634262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45963.222818634262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45963.222818634262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45963.222818634262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45963.222818634262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45963.222818634262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45963.222818634262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45963.222818634262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45963.222818634262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45963.222818634262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45963.222818634262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45963.222818634262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45963.222818634262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45963.222818634262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45963.222818634262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45963.222818634262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45963.222818634262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45963.222818634262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45963.222818634262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45963.222818634262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45963.222818634262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45963.222818634262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45963.222818634262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45963.222818634262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45963.222818634262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45963.222818634262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45963.222818634262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45963.222818634262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45963.222818634262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45963.222818634262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45963.222818634262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45963.222818634262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45963.222818634262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45963.222818634262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45963.222818634262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45963.222818634262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45963.222818634262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45963.222818634262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45963.222818634262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45963.222818634262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45963.222818634262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45963.222818634262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45963.222818634262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45963.222818634262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45963.222818634262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45963.222818634262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45963.222818634262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45963.222818634262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45963.222818634262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45963.222818634262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45963.222818634262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45963.222818634262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45963.222818634262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45963.222818634262</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45963.222818634262</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4E388AB9-BAB2-4A1C-B63A-8CDAF19CBF45}"/>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138.22298101852357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4.4807353009309736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0.44892974537651753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45963.222818634262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45963.222818634262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45963.222818634262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45963.222818634262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45963.222818634262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45963.222818634262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45963.222818634262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45963.222818634262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45963.222818634262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45963.222818634262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45963.222818634262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45963.222818634262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45963.222818634262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45963.222818634262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45963.222818634262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45963.222818634262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45963.222818634262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45963.222818634262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45963.222818634262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45963.222818634262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45963.222818634262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45963.222818634262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45963.222818634262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45963.222818634262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45963.222818634262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45963.222818634262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45963.222818634262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45963.222818634262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45963.222818634262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45963.222818634262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45963.222818634262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45963.222818634262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45963.222818634262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45963.222818634262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45963.222818634262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45963.222818634262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45963.222818634262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45963.222818634262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45963.222818634262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45963.222818634262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45963.222818634262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45963.222818634262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45963.222818634262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45963.222818634262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45963.222818634262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45963.222818634262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45963.222818634262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45963.222818634262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45963.222818634262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45963.222818634262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45963.222818634262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45963.222818634262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45963.222818634262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45963.222818634262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45963.222818634262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45963.222818634262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45963.222818634262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45963.222818634262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45963.222818634262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45963.222818634262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45963.222818634262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45963.222818634262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45963.222818634262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45963.222818634262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45963.222818634262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45963.222818634262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45963.222818634262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45963.222818634262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45963.222818634262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45963.222818634262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45963.222818634262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45963.222818634262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45963.222818634262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45963.222818634262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45963.222818634262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45963.222818634262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45963.222818634262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45963.222818634262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45963.222818634262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45963.222818634262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45963.222818634262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45963.222818634262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45963.222818634262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45963.222818634262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45963.222818634262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45963.222818634262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45963.222818634262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45963.222818634262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45963.222818634262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45963.222818634262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45963.222818634262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45963.222818634262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45963.222818634262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45963.222818634262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45963.222818634262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45963.222818634262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45963.222818634262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45963.222818634262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45963.222818634262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45963.222818634262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45963.222818634262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45963.222818634262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45963.222818634262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45963.222818634262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45963.222818634262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45963.222818634262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45963.222818634262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45963.222818634262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45963.222818634262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45963.222818634262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45963.222818634262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45963.222818634262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45963.222818634262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45963.222818634262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45963.222818634262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45963.222818634262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45963.222818634262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45963.222818634262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45963.222818634262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45963.222818634262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45963.222818634262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45963.222818634262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45963.222818634262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45963.222818634262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45963.222818634262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45963.222818634262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45963.222818634262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45963.222818634262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45963.222818634262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45963.222818634262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45963.222818634262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45963.222818634262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45963.222818634262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45963.222818634262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45963.222818634262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45963.222818634262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45963.222818634262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45963.222818634262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45963.222818634262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45963.222818634262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45963.222818634262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45963.222818634262</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45963.222818634262</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45963.222818634262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45963.222818981485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45963.222818981485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45963.222818981485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45963.222818981485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45963.222818981485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45963.222818981485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45963.222818981485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45963.222818981485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45963.222818981485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45963.222818981485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45963.222818981485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45963.222818981485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45963.222818981485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45963.222818981485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45963.222818981485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45963.222818981485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45963.222818981485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45963.222818981485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45963.222818981485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45963.222818981485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45963.222818981485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45963.222818981485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45963.222818981485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45963.222818981485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45963.222818981485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45963.222818981485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45963.222818981485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45963.222818981485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45963.222818981485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45963.222818981485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45963.222818981485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45963.222818981485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45963.222818981485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45963.222818981485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45963.222818981485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45963.222818981485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45963.222818981485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45963.222818981485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45963.222818981485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45963.222818981485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45963.222818981485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45963.222818981485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45963.222818981485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45963.222818981485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45963.222818981485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45963.222818981485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45963.222818981485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45963.222818981485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45963.222818981485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45963.222818981485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45963.222818981485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45963.222818981485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45963.222818981485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45963.222818981485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45963.222818981485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45963.222818981485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45963.222818981485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45963.222818981485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45963.222818981485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45963.222818981485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45963.222818981485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45963.222818981485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45963.222818981485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45963.222818981485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45963.222818981485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45963.222818981485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45963.222818981485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45963.222818981485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45963.222818981485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45963.222818981485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45963.222818981485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45963.222818981485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45963.222818981485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45963.222818981485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45963.222818981485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45963.222818981485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45963.222818981485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45963.222818981485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45963.222818981485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45963.222818981485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45963.222818981485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45963.222818981485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45963.222818981485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45963.222818981485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45963.222818981485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45963.222818981485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45963.222818981485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45963.222818981485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45963.222818981485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45963.222818981485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45963.222818981485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45963.222818981485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45963.222818981485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45963.222818981485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45963.222818981485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45963.222818981485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45963.222818981485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45963.222818981485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45963.222818981485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45963.222818981485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45963.222818981485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45963.222818981485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45963.222818981485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45963.222818981485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45963.222818981485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45963.222818981485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45963.222818981485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45963.222818981485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45963.222818981485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45963.222818981485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45963.222818981485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45963.222818981485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45963.222818981485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45963.222818981485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45963.222818981485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45963.222818981485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45963.222818981485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45963.222818981485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45963.222818981485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45963.222818981485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45963.222818981485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45963.222818981485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45963.222818981485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45963.222818981485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45963.222818981485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45963.222818981485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45963.222818981485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45963.222818981485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45963.222818981485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45963.222818981485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45963.222818981485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45963.222818981485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45963.222818981485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45963.222818981485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45963.222818981485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45963.222818981485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45963.222818981485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45963.222818981485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45963.222818981485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45963.222818981485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45963.222818981485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45963.222818981485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45963.222818981485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45963.222818981485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45963.222818981485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45963.222818981485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45963.222818981485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45963.222818981485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45963.222818981485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45963.222818981485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45963.222818981485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45963.222818981485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45963.222818981485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45963.222818981485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45963.222818981485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45963.222818981485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45963.222818981485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45963.222818981485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45963.222818981485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45963.222818981485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45963.222818981485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45963.222818981485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45963.222818981485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45963.222818981485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45963.222818981485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45963.222818981485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45963.222818981485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45963.222818981485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45963.222818981485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45963.222818981485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45963.222818981485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45963.222818981485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45963.222818981485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45963.222818981485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45963.222818981485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45963.222818981485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45963.222818981485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45963.222818981485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45963.222818981485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45963.222818981485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45963.222818981485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45963.222818981485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45963.222818981485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45963.222818981485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45963.222818981485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45963.222818981485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45963.222818981485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45963.222818981485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45963.222818981485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45963.222818981485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45963.222818981485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45963.222818981485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45963.222818981485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45963.222818981485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45963.222818981485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45963.222818981485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45963.222818981485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45963.222818981485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45963.222818981485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45963.222818981485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45963.222818981485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45963.222818981485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45963.222818981485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45963.222818981485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45963.222818981485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45963.222818981485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45963.222818981485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45963.222818981485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45963.222818981485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45963.222818981485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45963.222818981485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45963.222818981485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45963.222818981485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45963.222818981485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45963.222818981485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45963.222818981485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45963.222818981485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45963.222818981485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45963.222818981485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45963.222818981485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45963.222818981485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45963.222818981485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45963.222818981485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45963.222818981485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45963.222818981485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45963.222818981485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45963.222818981485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45963.222818981485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45963.222818981485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45963.222818981485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45963.222818981485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45963.222818981485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45963.222818981485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45963.222818981485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45963.222818981485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45963.222818981485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45963.222818981485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45963.222818981485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45963.222818981485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45963.222818981485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45963.222818981485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45963.222818981485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45963.222818981485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45963.222818981485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45963.222818981485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45963.222818981485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45963.222818981485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45963.222818981485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45963.222818981485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45963.222818981485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45963.222818981485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45963.222818981485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45963.222818981485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45963.222818981485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45963.222818981485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45963.222818981485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45963.222818981485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45963.222818981485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45963.222818981485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45963.222818981485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45963.222818981485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45963.222818981485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45963.222818981485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45963.222818981485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45963.222818981485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45963.222818981485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45963.222818981485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45963.222818981485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45963.222818981485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45963.222818981485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45963.222818981485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45963.222818981485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45963.222818981485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45963.222818981485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45963.222818981485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45963.222818981485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45963.222818981485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45963.222818981485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45963.222818981485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45963.222818981485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45963.222818981485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45963.222818981485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45963.222818981485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45963.222818981485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45963.222818981485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45963.222818981485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45963.222818981485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45963.222818981485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45963.222818981485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45963.222818981485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45963.222818981485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45963.222818981485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45963.222818981485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45963.222818981485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45963.222818981485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45963.222818981485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45963.222818981485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45963.222818981485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45963.222818981485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45963.222818981485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45963.222818981485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45963.222818981485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45963.222818981485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45963.222818981485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45963.222818981485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45963.222818981485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45963.222818981485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45963.222818981485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45963.222818981485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45963.222818981485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45963.222818981485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45963.222818981485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45963.222818981485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45963.222818981485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45963.222818981485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45963.222818981485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45963.222818981485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45963.222818981485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45963.222818981485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45963.222818981485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45963.222818981485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45963.222818981485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45963.222818981485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45963.222818981485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45963.222818981485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45963.222818981485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45963.222818981485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45963.222818981485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45963.222818981485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45963.222818981485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45963.222818981485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45963.222818981485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45963.222818981485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45963.222818981485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45963.222818981485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45963.222818981485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45963.222818981485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45963.222818981485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45963.222818981485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45963.222818981485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45963.222818981485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45963.222818981485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45963.222818981485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45963.222818981485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45963.222818981485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45963.222818981485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45963.222818981485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45963.222818981485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45963.222818981485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45963.222818981485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45963.222818981485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45963.222818981485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45963.222818981485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45963.222818981485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45963.222818981485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45963.222818981485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45963.222818981485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45963.222818981485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45963.222818981485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45963.222818981485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45963.222818981485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45963.222818981485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45963.222818981485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45963.222818981485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45963.222818981485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45963.222818981485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45963.222818981485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45963.222818981485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45963.222818981485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45963.222818981485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45963.222818981485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45963.222818981485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45963.222818981485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45963.222818981485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45963.222818981485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45963.222818981485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45963.222818981485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45963.222818981485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45963.222818981485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45963.222818981485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45963.222818981485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45963.222818981485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45963.222818981485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45963.222818981485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45963.222818981485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45963.222818981485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45963.222818981485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45963.222818981485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45963.222818981485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45963.222818981485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45963.222818981485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45963.222818981485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45963.222818981485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45963.222818981485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45963.222818981485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45963.222818981485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45963.222818981485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45963.222818981485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45963.222818981485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45963.222818981485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45963.222818981485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45963.222818981485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45963.222818981485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45963.222818981485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45963.222818981485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45963.222818981485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45963.222818981485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45963.222818981485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45963.222818981485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45963.222818981485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45963.222818981485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45963.222818981485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45963.222818981485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45963.222818981485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45963.222818981485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45963.222818981485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45963.222818981485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45963.222818981485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45963.222818981485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45963.222818981485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45963.222818981485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45963.222818981485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45963.222818981485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45963.222818981485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45963.222818981485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45963.222818981485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45963.222818981485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45963.222818981485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45963.222818981485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45963.222818981485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45963.222818981485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45963.222818981485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45963.222818981485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45963.222818981485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45963.222818981485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45963.222818981485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45963.222818981485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45963.222818981485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45963.222818981485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45963.222818981485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45963.222818981485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45963.222818981485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45963.222818981485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45963.222818981485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45963.222818981485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45963.222818981485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45963.222818981485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45963.222818981485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45963.222818981485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45963.222818981485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45963.222818981485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45963.222818981485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45963.222818981485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45963.222818981485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45963.222818981485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45963.222818981485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45963.222818981485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45963.222818981485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45963.222818981485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45963.222818981485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45963.222818981485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45963.222818981485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45963.222818981485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45963.222818981485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45963.222818981485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45963.222818981485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45963.222818981485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45963.222818981485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45963.222818981485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45963.222818981485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45963.222818981485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45963.222818981485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45963.222818981485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45963.222818981485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45963.222818981485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45963.222818981485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45963.222818981485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45963.222818981485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45963.222818981485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45963.222818981485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45963.222818981485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45963.222818981485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45963.222818981485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45963.222818981485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45963.222818981485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45963.222818981485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45963.222818981485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45963.222818981485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45963.222818981485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45963.222818981485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45963.222818981485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45963.222818981485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45963.222818981485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45963.222818981485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45963.222818981485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45963.222818981485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45963.222818981485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45963.222818981485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45963.222818981485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45963.222818981485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45963.222818981485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45963.222818981485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45963.222818981485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45963.222818981485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45963.222818981485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45963.222818981485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45963.222818981485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45963.222818981485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45963.222818981485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45963.222818981485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45963.222818981485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45963.222818981485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45963.222818981485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45963.222818981485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45963.222818981485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45963.222818981485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45963.222818981485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45963.222818981485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45963.222818981485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45963.222818981485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45963.222818981485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45963.222818981485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45963.222818981485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45963.222818981485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45963.222818981485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45963.222818981485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45963.222818981485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45963.222818981485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45963.222818981485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45963.222818981485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45963.222818981485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45963.222818981485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45963.222818981485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45963.222818981485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45963.222818981485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45963.222818981485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45963.222818981485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45963.222818981485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45963.222818981485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45963.222818981485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45963.222818981485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45963.222818981485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45963.222818981485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45963.222818981485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45963.222818981485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45963.222818981485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45963.222818981485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45963.222818981485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45963.222818981485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45963.222818981485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45963.222818981485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45963.222818981485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45963.222818981485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45963.222818981485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45963.222818981485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45963.222818981485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45963.222818981485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45963.222818981485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45963.222818981485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45963.222818981485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45963.222818981485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45963.222818981485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45963.222818981485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45963.222818981485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45963.222818981485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45963.222818981485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45963.222818981485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45963.222818981485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45963.222818981485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45963.222818981485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45963.222818981485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45963.222818981485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45963.222818981485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45963.222818981485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45963.222818981485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45963.222818981485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45963.222818981485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45963.222818981485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45963.222818981485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45963.222818981485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45963.222818981485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45963.222818981485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45963.222818981485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45963.222818981485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45963.222818981485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45963.222818981485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45963.222818981485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45963.222818981485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45963.222818981485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45963.222818981485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45963.222818981485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45963.222818981485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45963.222818981485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45963.222818981485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45963.222818981485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45963.222818981485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45963.222818981485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45963.222818981485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45963.222818981485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45963.222818981485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45963.222818981485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45963.222818981485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45963.222818981485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45963.222818981485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45963.222818981485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45963.222818981485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45963.222818981485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45963.222818981485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45963.222818981485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45963.222818981485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45963.222818981485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45963.222818981485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45963.222818981485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45963.222818981485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45963.222818981485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45963.222818981485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45963.222818981485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45963.222818981485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45963.222818981485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45963.222818981485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45963.222818981485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45963.222818981485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45963.222818981485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45963.222818981485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45963.222818981485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45963.222818981485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45963.222818981485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45963.222818981485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45963.222818981485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45963.222818981485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45963.222818981485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45963.222818981485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45963.222818981485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45963.222818981485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45963.222818981485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45963.222818981485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45963.222818981485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45963.222818981485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45963.222818981485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45963.222818981485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45963.222818981485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45963.222818981485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45963.222818981485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45963.222818981485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45963.222818981485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45963.222818981485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45963.222818981485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45963.222818981485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45963.222818981485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45963.222818981485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45963.222818981485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45963.222818981485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45963.222818981485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45963.222818981485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45963.222818981485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45963.222818981485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45963.222818981485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45963.222818981485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45963.222818981485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45963.222818981485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45963.222818981485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45963.222818981485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45963.222818981485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45963.222818981485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45963.222818981485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45963.222818981485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45963.222818981485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45963.222818981485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45963.222818981485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45963.222818981485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45963.222818981485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45963.222818981485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45963.222818981485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45963.222818981485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45963.222818981485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45963.222818981485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45963.222818981485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45963.222818981485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45963.222818981485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45963.222818981485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45963.222818981485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45963.222818981485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45963.222818981485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45963.222818981485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45963.222818981485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45963.222818981485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45963.222818981485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45963.222818981485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45963.222818981485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45963.222818981485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45963.222818981485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45963.222818981485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45963.222818981485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45963.222818981485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45963.222818981485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45963.222818981485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45963.222818981485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45963.222818981485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45963.222818981485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45963.222818981485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45963.222818981485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45963.222818981485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45963.222818981485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45963.222818981485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45963.222818981485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45963.222818981485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45963.222818981485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45963.222818981485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45963.222818981485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45963.222818981485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45963.222818981485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45963.222818981485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45963.222818981485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45963.222818981485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45963.222818981485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45963.222818981485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45963.222818981485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45963.222818981485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45963.222818981485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45963.222818981485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45963.222818981485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45963.222818981485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45963.222818981485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45963.222818981485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45963.222818981485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45963.222818981485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45963.222818981485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45963.222818981485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45963.222818981485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45963.222818981485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45963.222818981485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45963.222818981485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45963.222818981485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45963.222818981485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45963.222818981485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45963.222818981485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45963.222818981485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45963.222818981485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45963.222818981485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45963.222818981485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45963.222818981485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45963.222818981485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45963.222818981485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45963.222818981485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45963.222818981485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45963.222818981485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45963.222818981485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45963.222818981485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45963.222818981485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45963.222818981485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45963.222818981485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45963.222818981485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45963.222818981485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45963.222818981485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45963.222818981485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45963.222818981485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45963.222818981485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45963.222818981485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45963.222818981485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45963.222818981485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45963.222818981485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45963.222818981485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45963.222818981485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45963.222818981485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45963.222818981485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45963.222818981485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45963.222818981485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45963.222818981485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45963.222818981485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45963.222818981485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45963.222818981485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45963.222818981485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45963.222818981485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45963.222818981485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45963.222818981485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45963.222818981485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45963.222818981485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45963.222818981485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45963.222818981485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45963.222818981485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45963.222818981485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45963.222818981485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45963.222818981485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45963.222818981485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45963.222818981485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45963.222818981485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45963.222818981485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45963.222818981485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45963.222818981485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45963.222818981485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45963.222818981485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45963.222818981485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45963.222818981485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45963.222818981485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45963.222818981485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45963.222818981485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45963.222818981485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45963.222818981485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45963.222818981485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45963.222818981485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45963.222818981485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45963.222818981485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45963.222818981485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45963.222818981485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45963.222818981485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45963.222818981485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45963.222818981485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45963.222818981485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45963.222818981485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45963.222818981485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45963.222818981485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45963.222818981485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45963.222818981485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45963.222818981485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45963.222818981485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45963.222818981485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45963.222818981485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45963.222818981485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45963.222818981485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45963.222818981485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45963.222818981485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45963.222818981485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45963.222818981485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45963.222818981485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45963.222818981485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45963.222818981485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45963.222818981485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45963.222818981485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45963.222818981485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45963.222818981485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45963.222818981485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45963.222818981485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45963.222818981485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45963.222818981485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45963.222818981485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45963.222818981485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45963.222818981485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45963.222818981485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45963.222818981485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45963.222818981485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45963.222818981485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45963.222818981485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45963.222818981485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45963.222818981485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45963.222818981485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45963.222818981485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45963.222818981485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45963.222818981485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45963.222818981485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45963.222818981485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45963.222818981485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45963.222818981485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45963.222818981485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45963.222818981485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45963.222818981485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45963.222818981485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45963.222818981485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45963.222818981485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45963.222818981485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45963.222818981485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45963.222818981485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45963.222818981485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45963.222818981485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45963.222818981485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45963.222818981485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45963.222818981485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45963.222818981485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45963.222818981485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45963.222818981485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45963.222818981485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45963.222818981485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45963.222818981485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45963.222818981485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45963.222818981485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45963.222818981485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45963.222818981485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45963.222818981485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45963.222818981485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45963.222818981485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45963.222818981485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45963.222818981485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45963.222818981485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45963.222818981485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45963.222818981485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45963.222818981485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45963.222818981485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45963.222818981485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45963.222818981485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45963.222818981485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45963.222818981485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45963.222818981485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45963.222818981485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45963.222818981485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45963.222818981485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45963.222818981485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45963.222818981485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45963.222818981485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45963.222818981485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45963.222818981485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45963.222818981485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45963.222818981485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45963.222818981485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45963.222818981485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45963.222818981485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45963.222818981485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45963.222818981485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45963.222818981485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45963.222818981485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45963.222818981485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45963.222818981485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45963.222818981485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45963.222818981485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45963.222818981485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45963.222818981485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45963.222818981485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45963.222818981485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45963.222818981485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45963.222818981485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45963.222818981485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45963.222818981485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45963.222818981485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45963.222818981485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45963.222818981485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45963.222818981485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45963.222818981485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45963.222818981485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45963.222818981485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45963.222818981485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45963.222818981485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45963.222818981485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45963.222818981485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45963.222818981485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45963.222818981485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45963.222818981485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45963.222818981485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45963.222818981485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45963.222818981485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45963.222818981485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45963.222818981485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45963.222818981485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45963.222818981485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45963.222818981485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45963.222818981485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45963.222818981485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45963.222818981485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45963.222818981485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45963.222818981485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45963.222818981485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45963.222818981485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45963.222818981485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45963.222818981485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45963.222818981485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45963.222818981485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45963.222818981485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45963.222818981485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45963.222818981485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45963.222818981485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45963.222818981485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45963.222818981485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45963.222818981485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45963.222818981485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45963.222818981485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45963.222818981485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45963.222818981485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45963.222818981485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45963.222818981485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45963.222818981485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45963.222818981485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45963.222818981485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45963.222818981485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45963.222818981485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45963.222818981485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45963.222818981485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45963.222818981485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45963.222818981485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45963.222818981485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45963.222818981485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45963.222818981485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45963.222818981485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45963.222818981485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45963.222818981485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45963.222818981485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45963.222818981485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45963.222818981485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45963.222818981485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45963.222818981485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45963.222818981485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45963.222818981485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45963.222818981485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45963.222818981485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45963.222818981485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45963.222818981485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45963.222818981485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45963.222818981485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45963.222818981485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45963.222818981485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45963.222818981485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45963.222818981485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45963.222818981485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45963.222818981485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45963.222818981485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45963.222818981485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45963.222818981485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45963.222818981485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45963.222818981485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45963.222818981485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45963.222818981485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45963.222818981485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45963.222818981485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45963.222818981485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45963.222818981485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45963.222818981485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45963.222818981485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45963.222818981485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45963.222818981485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45963.222818981485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45963.222818981485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45963.222818981485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45963.222818981485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45963.222818981485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45963.222818981485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45963.222818981485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45963.222818981485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45963.222818981485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45963.222818981485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45963.222818981485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45963.222818981485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45963.222818981485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45963.222818981485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45963.222818981485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45963.222818981485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45963.222818981485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45963.222818981485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45963.222818981485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45963.222818981485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45963.222818981485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45963.222818981485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45963.222818981485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45963.222818981485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45963.222818981485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45963.222818981485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45963.222818981485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45963.222818981485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45963.222818981485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45963.222818981485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45963.222818981485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45963.222818981485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45963.222818981485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45963.222818981485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45963.222818981485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45963.222818981485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45963.222818981485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45963.222818981485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45963.222818981485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45963.222818981485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45963.222818981485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45963.222818981485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45963.222818981485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45963.222818981485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45963.222818981485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45963.222818981485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45963.222818981485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45963.222818981485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45963.222818981485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45963.222818981485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45963.222818981485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45963.222818981485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45963.222818981485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45963.222818981485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45963.222818981485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45963.222818981485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45963.222818981485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45963.222818981485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45963.222818981485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45963.222818981485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45963.222818981485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45963.222818981485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45963.222818981485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45963.222818981485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45963.222818981485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45963.222818981485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45963.222818981485</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259.74210138888884</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2.2540689814850339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0.23961296296329238</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0.10198564815073041</v>
      </c>
      <c r="H5" s="122">
        <v>45963.106469907405</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45963.222818981485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45963.222818981485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45963.222818981485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45963.222818981485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45963.222818981485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45963.222818981485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45963.222818981485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45963.222818981485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45963.222818981485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45963.222818981485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45963.222818981485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45963.222818981485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45963.222818981485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45963.222818981485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45963.222818981485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45963.222818981485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45963.222818981485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45963.222818981485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45963.222818981485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45963.222818981485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45963.222818981485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45963.222818981485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45963.222818981485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45963.222818981485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45963.222818981485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45963.222818981485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45963.222818981485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45963.222818981485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45963.222818981485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45963.222818981485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45963.222818981485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45963.222818981485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45963.222818981485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45963.222818981485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45963.222818981485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45963.222818981485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45963.222818981485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45963.222818981485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45963.222818981485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45963.222818981485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45963.222818981485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45963.222818981485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45963.222818981485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45963.222818981485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45963.222818981485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45963.222818981485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45963.222818981485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45963.222818981485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45963.222818981485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45963.222818981485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45963.222818981485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45963.222818981485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45963.222818981485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45963.222818981485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45963.222818981485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45963.222818981485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45963.222818981485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45963.222818981485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45963.222818981485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45963.222818981485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45963.222818981485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45963.222818981485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45963.222818981485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45963.222818981485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45963.222818981485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45963.222818981485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45963.222818981485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45963.222818981485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45963.222818981485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45963.222818981485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45963.222818981485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45963.222818981485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45963.222818981485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45963.222818981485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45963.222818981485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45963.222818981485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45963.222818981485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45963.222818981485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45963.222818981485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45963.222818981485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45963.222818981485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45963.222818981485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45963.222818981485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45963.222818981485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45963.222818981485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45963.222818981485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45963.222818981485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45963.222818981485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45963.222818981485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45963.222818981485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45963.222818981485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45963.222818981485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45963.222818981485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45963.222818981485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45963.222818981485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45963.222818981485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45963.222818981485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45963.222818981485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45963.222818981485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45963.222818981485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45963.222818981485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45963.222818981485</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45963.222818981485</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71.390758449073473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37.033941666668397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14.561707870372629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45963.222818634262</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45963.222818634262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45963.222818634262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45963.222818865739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45963.222818981485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45963.222818981485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45963.222818981485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45963.222818981485</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45963.222818981485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45963.222818981485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45963.222818981485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45963.222818981485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45963.222818981485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45963.222818981485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45963.222818981485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45963.222818981485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45963.222818981485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45963.222818981485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45963.222818981485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45963.222818981485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45963.222818981485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45963.222818981485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45963.222818981485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45963.222818981485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45963.222818981485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45963.222818981485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45963.222818981485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45963.222818981485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45963.222818981485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45963.222818981485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45963.222818981485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45963.222818981485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45963.222818981485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45963.222818981485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45963.222818981485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45963.222818981485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45963.222818981485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45963.222818981485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45963.222818981485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45963.222818981485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45963.222818981485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45963.222818981485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45963.222818981485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45963.222818981485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45963.222818981485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45963.222818981485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45963.222818981485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45963.222818981485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45963.222818981485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45963.222818981485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45963.222818981485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45963.222818981485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45963.222818981485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45963.222818981485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45963.222818981485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45963.222818981485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45963.222818981485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45963.222818981485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45963.222818981485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45963.222818981485</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45963.222818981485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45963.222818981485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45963.222818981485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45963.222818981485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45963.222818981485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45963.222818981485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45963.222818981485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45963.222818981485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45963.222818981485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45963.222818981485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45963.222818981485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45963.222818981485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45963.222818981485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45963.222818981485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45963.222818981485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45963.222818981485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45963.222818981485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45963.222818981485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45963.222818981485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45963.222818981485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45963.222818981485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45963.222818981485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45963.222818981485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45963.222818981485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45963.222818981485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45963.222818981485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45963.222818981485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45963.222818981485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45963.222818981485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45963.222818981485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45963.222818981485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45963.222818981485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45963.222818981485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45963.222818981485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45963.222818981485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45963.222818981485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45963.222818981485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45963.222818981485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45963.222818981485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45963.222818981485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45963.222818981485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45963.222818981485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45963.222818981485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45963.222818981485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45963.222818981485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45963.222818981485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45963.222818981485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45963.222818981485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45963.222818981485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45963.222818981485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45963.222818981485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45963.222818981485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45963.222818981485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45963.222818981485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45963.222818981485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45963.222818981485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45963.222818981485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45963.222818981485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45963.222818981485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45963.222818981485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45963.222818981485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45963.222818981485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45963.222818981485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45963.222818981485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45963.222818981485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45963.222818981485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45963.222818981485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45963.222818981485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45963.222818981485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45963.222818981485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45963.222818981485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45963.222818981485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45963.222818981485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45963.222818981485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45963.222818981485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45963.222818981485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45963.222818981485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45963.222818981485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45963.222818981485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45963.222818981485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45963.222818981485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45963.222818981485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45963.222818981485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45963.222818981485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45963.222818981485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45963.222818981485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45963.222818981485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45963.222818981485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45963.222818981485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45963.222818981485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45963.222818981485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45963.222818981485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45963.222818981485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45963.222818981485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45963.222818981485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45963.222818981485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45963.222818981485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45963.222818981485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45963.222818981485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45963.222818981485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45963.222818981485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45963.222818981485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45963.222818981485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45963.222818981485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45963.222818981485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45963.222818981485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45963.222818981485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45963.222818981485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45963.222818981485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45963.222818981485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45963.222818981485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45963.222818981485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45963.222818981485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45963.222818981485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45963.222818981485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45963.222818981485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45963.222818981485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45963.222818981485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45963.222818981485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45963.222818981485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45963.222818981485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45963.222818981485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45963.222818981485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45963.222818981485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45963.222818981485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45963.222818981485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45963.222818981485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45963.222818981485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45963.222818981485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45963.222818981485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45963.222818981485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45963.222818981485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45963.222818981485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45963.222818981485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45963.222818981485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45963.222818981485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45963.222818981485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45963.222818981485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45963.222818981485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45963.222818981485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45963.222818981485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45963.222818981485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45963.222818981485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45963.222818981485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45963.222818981485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45963.222818981485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45963.222818981485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45963.222818981485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45963.222818981485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45963.222818981485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45963.222818981485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45963.222818981485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45963.222818981485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45963.222818981485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45963.222818981485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45963.222818981485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45963.222818981485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45963.222818981485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45963.222818981485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45963.222818981485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45963.222818981485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45963.222818981485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45963.222818981485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45963.222818981485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45963.222818981485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45963.222818981485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45963.222818981485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45963.222818981485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45963.222818981485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45963.222818981485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45963.222818981485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45963.222818981485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45963.222818981485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45963.222818981485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45963.222818981485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45963.222818981485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45963.222818981485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45963.222818981485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45963.222818981485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45963.222818981485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45963.222818981485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45963.222818981485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45963.222818981485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45963.222818981485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45963.222818981485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45963.222818981485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45963.222818981485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45963.222818981485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45963.222818981485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45963.222818981485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45963.222818981485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45963.222818981485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45963.222818981485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45963.222818981485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45963.222818981485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45963.222818981485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45963.222818981485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45963.222818981485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45963.222818981485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45963.222818981485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45963.222818981485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45963.222818981485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45963.222818981485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45963.222818981485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45963.222818981485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45963.222818981485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45963.222818981485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45963.222818981485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45963.222818981485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45963.222818981485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45963.222818981485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45963.222818981485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45963.222818981485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45963.222818981485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45963.222818981485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45963.222818981485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45963.222818981485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45963.222818981485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45963.222818981485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45963.222818981485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45963.222818981485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45963.222818981485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45963.222818981485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45963.222818981485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45963.222818981485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45963.222818981485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45963.222818981485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45963.222818981485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45963.222818981485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45963.222818981485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45963.222818981485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45963.222818981485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45963.222818981485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45963.222818981485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45963.222818981485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45963.222818981485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45963.222818981485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45963.222818981485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45963.222818981485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45963.222818981485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45963.222818981485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45963.222818981485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45963.222818981485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45963.222818981485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45963.222818981485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45963.222818981485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45963.222818981485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45963.222818981485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45963.222818981485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45963.222818981485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45963.222818981485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45963.222818981485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45963.222818981485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45963.222818981485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45963.222818981485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45963.222818981485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45963.222818981485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45963.222818981485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45963.222818981485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45963.222818981485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45963.222818981485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45963.222818981485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45963.222818981485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45963.222818981485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45963.222818981485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45963.222818981485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45963.222818981485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45963.222818981485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45963.222818981485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45963.222818981485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45963.222818981485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45963.222818981485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45963.222818981485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45963.222818981485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45963.222818981485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45963.222818981485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45963.222818981485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45963.222818981485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45963.222818981485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45963.222818981485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45963.222818981485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45963.222818981485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45963.222818981485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45963.222818981485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45963.222818981485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45963.222818981485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45963.222818981485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45963.222818981485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45963.222818981485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45963.222818981485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45963.222818981485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45963.222818981485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45963.222818981485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45963.222818981485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45963.222818981485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45963.222818981485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45963.222818981485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45963.222818981485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45963.222818981485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45963.222818981485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45963.222818981485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45963.222818981485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45963.222818981485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45963.222818981485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45963.222818981485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45963.222818981485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45963.222818981485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45963.222818981485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45963.222818981485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45963.222818981485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45963.222818981485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45963.222818981485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45963.222818981485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45963.222818981485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45963.222818981485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45963.222818981485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45963.222818981485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45963.222818981485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45963.222818981485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45963.222818981485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45963.222818981485</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0.18070057870500023</v>
      </c>
      <c r="H2" s="106">
        <v>45963.010358796295</v>
      </c>
      <c r="I2" s="102" t="str">
        <f>IFERROR(VLOOKUP(D2,DB!A:F,6,0),"")</f>
        <v>SCECO</v>
      </c>
      <c r="J2" s="101" t="str">
        <f>IFERROR(VLOOKUP(D2,DB!A:G,7,0),"")</f>
        <v>In progress</v>
      </c>
      <c r="K2" s="107" t="s">
        <v>39124</v>
      </c>
      <c r="L2" s="108" t="str">
        <f>IFERROR(VLOOKUP(D2,DB!A:I,9,0),"")</f>
        <v>Latis</v>
      </c>
    </row>
    <row r="3" spans="1:16383" ht="35.25" customHeight="1">
      <c r="A3" s="103" t="s">
        <v>39125</v>
      </c>
      <c r="B3" s="102" t="str">
        <f>IFERROR(VLOOKUP(D3,DB!A:K,11,0),"")</f>
        <v>R6</v>
      </c>
      <c r="C3" s="104">
        <v>2</v>
      </c>
      <c r="D3" s="102" t="s">
        <v>38968</v>
      </c>
      <c r="E3" s="105" t="s">
        <v>39021</v>
      </c>
      <c r="F3" s="106">
        <v>45963.05027777778</v>
      </c>
      <c r="G3" s="76">
        <f ca="1">IFERROR(NOW()-F3,"-")</f>
        <v>0.17254085648164619</v>
      </c>
      <c r="H3" s="106">
        <v>45963.035891203705</v>
      </c>
      <c r="I3" s="102" t="str">
        <f>IFERROR(VLOOKUP(D3,DB!A:F,6,0),"")</f>
        <v>Generator-SG</v>
      </c>
      <c r="J3" s="101" t="str">
        <f>IFERROR(VLOOKUP(D3,DB!A:G,7,0),"")</f>
        <v>Vandalized</v>
      </c>
      <c r="K3" s="107" t="s">
        <v>39126</v>
      </c>
      <c r="L3" s="108" t="str">
        <f>IFERROR(VLOOKUP(D3,DB!A:I,9,0),"")</f>
        <v>Latis</v>
      </c>
    </row>
    <row r="4" spans="1:16383" ht="31.5" customHeight="1">
      <c r="A4" s="103"/>
      <c r="B4" s="102" t="str">
        <f>IFERROR(VLOOKUP(D4,DB!A:K,11,0),"")</f>
        <v/>
      </c>
      <c r="C4" s="104"/>
      <c r="D4" s="102"/>
      <c r="E4" s="105"/>
      <c r="F4" s="106"/>
      <c r="G4" s="76">
        <f ca="1">IFERROR(NOW()-F4,"-")</f>
        <v>45963.222818634262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45963.222818634262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45963.222818634262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45963.222818634262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45963.222818634262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45963.222818634262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45963.222818634262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45963.222818634262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45963.222818634262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45963.222818634262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45963.222818634262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45963.222818634262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45963.222818634262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45963.222818634262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45963.222818634262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45963.222818634262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45963.222818634262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45963.222818634262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45963.222818634262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45963.222818634262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45963.222818634262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45963.222818634262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45963.222818634262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45963.222818634262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45963.222818634262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45963.222818634262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45963.222818634262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45963.222818634262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45963.222818634262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45963.222818634262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45963.222818634262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2025-11-02T02:22:30Z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