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19" documentId="120_S{2AC9BD13-BADA-5192-A53E-5A8FF88502F6}" xr6:coauthVersionLast="47" xr6:coauthVersionMax="47" xr10:uidLastSave="{84D06E99-931A-4329-B48F-F52006AD0525}"/>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<sst xmlns="http://schemas.openxmlformats.org/spreadsheetml/2006/main" count="180294" uniqueCount="39132">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</sst>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320.80831585648411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0.17467002315243008</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45983.75674178241</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45983.75674178241</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45983.75674178241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45983.75674178241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45983.75674178241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45983.75674178241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45983.75674178241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45983.75674178241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45983.75674178241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45983.75674178241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45983.75674178241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45983.75674178241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45983.75674178241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45983.75674178241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45983.75674178241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45983.75674178241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45983.75674178241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45983.75674178241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45983.75674178241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45983.75674178241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45983.75674178241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45983.75674178241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45983.75674178241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45983.75674178241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45983.75674178241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45983.75674178241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45983.75674178241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45983.75674178241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45983.75674178241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45983.75674178241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45983.75674178241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45983.75674178241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45983.75674178241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45983.75674178241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45983.75674178241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45983.75674178241</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45983.75674178241</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61128BA7-B069-4532-9A5D-1D5B0C06A1D4}"/>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158.75690381944878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45983.75674178241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45983.75674178241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45983.75674178241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45983.75674178241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45983.75674178241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45983.75674178241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45983.75674178241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45983.75674178241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45983.75674178241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45983.75674178241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45983.75674178241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45983.75674178241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45983.75674178241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45983.75674178241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45983.75674178241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45983.75674178241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45983.75674178241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45983.75674178241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45983.75674178241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45983.75674178241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45983.75674178241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45983.75674178241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45983.75674178241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45983.75674178241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45983.75674178241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45983.75674178241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45983.75674178241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45983.75674178241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45983.75674178241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45983.75674178241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45983.75674178241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45983.75674178241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45983.75674178241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45983.75674178241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45983.75674178241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45983.75674178241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45983.75674178241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45983.75674178241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45983.75674178241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45983.75674178241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45983.75674178241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45983.75674178241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45983.75674178241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45983.75674178241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45983.75674178241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45983.75674178241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45983.75674178241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45983.75674178241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45983.75674178241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45983.75674178241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45983.75674178241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45983.75674178241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45983.75674178241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45983.75674178241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45983.75674178241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45983.75674178241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45983.75674178241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45983.75674178241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45983.75674178241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45983.75674178241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45983.75674178241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45983.75674178241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45983.75674178241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45983.75674178241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45983.75674178241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45983.75674178241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45983.75674178241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45983.75674178241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45983.75674178241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45983.75674178241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45983.75674178241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45983.75674178241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45983.75674178241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45983.75674178241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45983.75674178241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45983.75674178241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45983.75674178241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45983.75674178241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45983.75674178241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45983.75674178241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45983.75674178241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45983.75674178241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45983.75674178241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45983.75674178241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45983.75674178241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45983.75674178241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45983.75674178241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45983.75674178241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45983.75674178241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45983.75674178241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45983.75674178241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45983.75674178241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45983.75674178241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45983.75674178241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45983.75674178241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45983.75674178241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45983.75674178241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45983.75674178241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45983.75674178241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45983.75674178241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45983.75674178241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45983.75674178241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45983.75674178241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45983.75674178241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45983.75674178241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45983.75674178241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45983.75674178241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45983.75674178241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45983.75674178241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45983.75674178241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45983.75674178241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45983.75674178241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45983.75674178241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45983.75674178241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45983.75674178241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45983.75674178241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45983.75674178241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45983.75674178241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45983.75674178241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45983.75674178241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45983.75674178241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45983.75674178241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45983.75674178241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45983.75674178241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45983.75674178241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45983.75674178241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45983.75674178241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45983.75674178241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45983.75674178241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45983.75674178241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45983.75674178241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45983.75674178241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45983.75674178241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45983.75674178241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45983.75674178241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45983.75674178241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45983.75674178241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45983.75674178241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45983.75674178241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45983.75674178241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45983.75674178241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45983.75674178241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45983.75674178241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45983.75674178241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45983.75674178241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45983.75674178241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45983.75674178241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45983.75674178241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45983.75674178241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45983.75674178241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45983.75674178241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45983.75674178241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45983.75674178241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45983.75674178241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45983.75674178241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45983.75674178241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5.3153819448198192E-2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45983.75674178241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45983.75674178241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45983.75674178241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45983.75674178241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45983.75674178241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45983.75674178241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45983.75674178241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45983.75674178241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45983.75674178241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45983.75674178241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45983.75674178241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45983.75674178241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45983.75674178241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45983.75674178241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45983.75674178241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45983.75674178241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45983.75674178241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45983.75674178241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45983.75674178241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45983.75674178241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45983.75674178241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45983.75674178241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45983.75674178241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45983.75674178241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45983.75674178241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45983.75674178241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45983.75674178241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45983.75674178241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45983.75674178241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45983.75674178241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45983.75674178241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45983.75674178241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45983.75674178241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45983.75674178241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45983.75674178241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45983.75674178241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45983.75674178241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45983.75674178241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45983.75674178241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45983.75674178241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45983.75674178241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45983.75674178241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45983.75674178241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45983.75674178241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45983.75674178241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45983.75674178241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45983.75674178241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45983.75674178241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45983.75674178241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45983.75674178241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45983.75674178241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45983.75674178241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45983.75674178241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45983.75674178241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45983.75674178241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45983.75674178241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45983.75674178241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45983.75674178241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45983.75674178241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45983.75674178241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45983.75674178241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45983.75674178241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45983.75674178241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45983.75674178241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45983.75674178241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45983.75674178241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45983.75674178241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45983.75674178241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45983.75674178241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45983.75674178241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45983.75674178241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45983.75674178241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45983.75674178241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45983.75674178241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45983.75674178241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45983.75674178241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45983.75674178241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45983.75674178241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45983.75674178241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45983.75674178241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45983.75674178241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45983.75674178241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45983.75674178241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45983.75674178241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45983.75674178241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45983.75674178241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45983.75674178241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45983.75674178241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45983.75674178241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45983.75674178241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45983.75674178241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45983.75674178241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45983.75674178241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45983.75674178241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45983.75674178241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45983.75674178241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45983.75674178241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45983.75674178241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45983.75674178241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45983.75674178241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45983.75674178241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45983.75674178241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45983.75674178241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45983.75674178241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45983.75674178241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45983.75674178241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45983.75674178241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45983.75674178241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45983.75674178241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45983.75674178241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45983.75674178241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45983.75674178241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45983.75674178241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45983.75674178241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45983.75674178241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45983.75674178241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45983.75674178241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45983.75674178241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45983.75674178241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45983.75674178241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45983.75674178241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45983.75674178241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45983.75674178241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45983.75674178241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45983.75674178241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45983.75674178241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45983.75674178241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45983.75674178241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45983.75674178241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45983.75674178241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45983.75674178241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45983.75674178241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45983.75674178241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45983.75674178241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45983.75674178241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45983.75674178241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45983.75674178241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45983.75674178241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45983.75674178241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45983.75674178241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45983.75674178241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45983.75674178241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45983.75674178241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45983.75674178241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45983.75674178241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45983.75674178241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45983.75674178241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45983.75674178241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45983.75674178241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45983.75674178241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45983.75674178241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45983.75674178241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45983.75674178241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45983.75674178241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45983.75674178241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45983.75674178241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45983.75674178241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45983.75674178241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45983.75674178241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45983.75674178241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45983.75674178241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45983.75674178241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45983.75674178241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45983.75674178241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45983.75674178241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45983.75674178241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45983.75674178241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45983.75674178241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45983.75674178241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45983.75674178241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45983.75674178241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45983.75674178241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45983.75674178241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45983.75674178241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45983.75674178241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45983.75674178241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45983.75674178241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45983.75674178241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45983.75674178241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45983.75674178241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45983.75674178241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45983.75674178241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45983.75674178241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45983.75674178241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45983.75674178241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45983.75674178241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45983.75674178241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45983.75674178241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45983.75674178241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45983.75674178241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45983.75674178241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45983.75674178241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45983.75674178241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45983.75674178241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45983.75674178241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45983.75674178241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45983.75674178241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45983.75674178241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45983.75674178241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45983.75674178241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45983.75674178241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45983.75674178241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45983.75674178241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45983.75674178241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45983.75674178241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45983.75674178241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45983.75674178241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45983.75674178241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45983.75674178241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45983.75674178241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45983.75674178241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45983.75674178241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45983.75674178241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45983.75674178241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45983.75674178241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45983.75674178241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45983.75674178241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45983.75674178241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45983.75674178241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45983.75674178241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45983.75674178241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45983.75674178241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45983.75674178241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45983.75674178241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45983.75674178241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45983.75674178241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45983.75674178241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45983.75674178241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45983.75674178241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45983.75674178241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45983.75674178241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45983.75674178241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45983.75674178241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45983.75674178241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45983.75674178241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45983.75674178241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45983.75674178241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45983.75674178241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45983.75674178241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45983.75674178241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45983.75674178241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45983.75674178241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45983.75674178241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45983.75674178241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45983.75674178241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45983.75674178241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45983.75674178241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45983.75674178241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45983.75674178241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45983.75674178241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45983.75674178241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45983.75674178241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45983.75674178241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45983.75674178241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45983.75674178241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45983.75674178241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45983.75674178241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45983.75674178241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45983.75674178241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45983.75674178241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45983.75674178241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45983.75674178241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45983.75674178241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45983.75674178241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45983.75674178241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45983.75674178241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45983.75674178241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45983.75674178241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45983.75674178241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45983.75674178241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45983.75674178241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45983.75674178241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45983.75674178241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45983.75674178241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45983.75674178241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45983.75674178241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45983.75674178241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45983.75674178241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45983.75674178241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45983.75674178241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45983.75674178241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45983.75674178241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45983.75674178241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45983.75674178241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45983.75674178241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45983.75674178241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45983.75674178241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45983.75674178241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45983.75674178241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45983.75674178241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45983.75674178241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45983.75674178241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45983.75674178241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45983.75674178241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45983.75674178241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45983.75674178241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45983.75674178241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45983.75674178241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45983.75674178241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45983.75674178241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45983.75674178241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45983.75674178241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45983.75674178241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45983.75674178241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45983.75674178241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45983.75674178241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45983.75674178241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45983.75674178241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45983.75674178241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45983.75674178241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45983.75674178241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45983.75674178241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45983.75674178241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45983.75674178241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45983.75674178241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45983.75674178241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45983.75674178241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45983.75674178241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45983.75674178241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45983.75674178241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45983.75674178241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45983.75674178241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45983.75674178241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45983.75674178241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45983.75674178241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45983.75674178241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45983.75674178241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45983.75674178241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45983.75674178241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45983.75674178241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45983.75674178241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45983.75674178241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45983.75674178241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45983.75674178241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45983.75674178241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45983.75674178241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45983.75674178241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45983.75674178241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45983.75674178241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45983.75674178241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45983.75674178241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45983.75674178241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45983.75674178241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45983.75674178241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45983.75674178241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45983.75674178241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45983.75674178241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45983.75674178241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45983.75674178241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45983.75674178241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45983.75674178241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45983.75674178241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45983.75674178241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45983.75674178241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45983.75674178241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45983.75674178241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45983.75674178241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45983.75674178241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45983.75674178241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45983.75674178241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45983.75674178241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45983.75674178241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45983.75674178241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45983.75674178241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45983.75674178241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45983.75674178241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45983.75674178241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45983.75674178241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45983.75674178241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45983.75674178241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45983.75674178241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45983.75674178241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45983.75674178241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45983.75674178241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45983.75674178241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45983.75674178241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45983.75674178241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45983.75674178241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45983.75674178241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45983.75674178241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45983.75674178241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45983.75674178241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45983.75674178241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45983.75674178241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45983.75674178241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45983.75674178241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45983.75674178241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45983.75674178241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45983.75674178241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45983.75674178241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45983.75674178241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45983.75674178241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45983.75674178241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45983.75674178241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45983.75674178241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45983.75674178241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45983.75674178241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45983.75674178241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45983.75674178241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45983.75674178241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45983.75674178241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45983.75674178241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45983.75674178241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45983.75674178241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45983.75674178241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45983.75674178241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45983.75674178241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45983.75674178241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45983.75674178241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45983.75674178241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45983.75674178241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45983.75674178241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45983.75674178241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45983.75674178241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45983.75674178241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45983.75674178241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45983.75674178241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45983.75674178241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45983.75674178241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45983.75674178241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45983.75674178241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45983.75674178241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45983.75674178241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45983.75674178241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45983.75674178241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45983.75674178241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45983.75674178241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45983.75674178241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45983.75674178241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45983.75674178241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45983.75674178241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45983.75674178241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45983.75674178241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45983.75674178241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45983.75674178241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45983.75674178241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45983.75674178241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45983.75674178241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45983.75674178241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45983.75674178241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45983.75674178241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45983.75674178241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45983.75674178241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45983.75674178241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45983.75674178241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45983.75674178241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45983.75674178241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45983.75674178241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45983.75674178241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45983.75674178241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45983.75674178241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45983.75674178241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45983.75674178241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45983.75674178241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45983.75674178241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45983.75674178241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45983.75674178241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45983.75674178241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45983.75674178241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45983.75674178241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45983.75674178241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45983.75674178241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45983.75674178241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45983.75674178241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45983.75674178241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45983.75674178241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45983.75674178241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45983.75674178241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45983.75674178241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45983.75674178241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45983.75674178241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45983.75674178241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45983.75674178241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45983.75674178241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45983.75674178241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45983.75674178241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45983.75674178241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45983.75674178241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45983.75674178241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45983.75674178241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45983.75674178241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45983.75674178241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45983.75674178241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45983.75674178241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45983.75674178241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45983.75674178241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45983.75674178241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45983.75674178241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45983.75674178241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45983.75674178241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45983.75674178241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45983.75674178241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45983.75674178241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45983.75674178241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45983.75674178241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45983.75674178241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45983.75674178241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45983.75674178241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45983.75674178241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45983.75674178241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45983.75674178241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45983.75674178241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45983.75674178241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45983.75674178241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45983.75674178241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45983.75674178241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45983.75674178241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45983.75674178241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45983.75674178241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45983.75674178241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45983.75674178241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45983.75674178241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45983.75674178241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45983.75674178241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45983.75674178241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45983.75674178241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45983.75674178241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45983.75674178241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45983.75674178241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45983.75674178241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45983.75674178241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45983.75674178241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45983.75674178241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45983.75674178241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45983.75674178241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45983.75674178241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45983.75674178241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45983.75674178241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45983.75674178241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45983.75674178241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45983.75674178241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45983.75674178241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45983.75674178241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45983.75674178241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45983.75674178241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45983.75674178241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45983.75674178241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45983.75674178241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45983.75674178241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45983.75674178241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45983.75674178241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45983.75674178241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45983.75674178241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45983.75674178241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45983.75674178241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45983.75674178241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45983.75674178241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45983.75674178241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45983.75674178241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45983.75674178241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45983.75674178241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45983.75674178241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45983.75674178241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45983.75674178241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45983.75674178241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45983.75674178241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45983.75674178241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45983.75674178241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45983.75674178241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45983.75674178241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45983.75674178241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45983.75674178241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45983.75674178241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45983.75674178241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45983.75674178241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45983.75674178241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45983.75674178241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45983.75674178241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45983.75674178241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45983.75674178241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45983.75674178241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45983.75674178241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45983.75674178241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45983.75674178241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45983.75674178241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45983.75674178241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45983.75674178241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45983.75674178241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45983.75674178241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45983.75674178241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45983.75674178241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45983.75674178241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45983.75674178241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45983.75674178241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45983.75674178241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45983.75674178241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45983.75674178241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45983.75674178241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45983.75674178241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45983.75674178241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45983.75674178241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45983.75674178241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45983.75674178241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45983.75674178241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45983.75674178241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45983.75674178241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45983.75674178241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45983.75674178241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45983.75674178241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45983.75674178241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45983.75674178241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45983.75674178241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45983.75674178241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45983.75674178241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45983.75674178241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45983.75674178241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45983.75674178241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45983.75674178241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45983.75674178241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45983.75674178241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45983.75674178241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45983.75674178241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45983.75674178241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45983.75674178241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45983.75674178241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45983.75674178241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45983.75674178241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45983.75674178241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45983.75674178241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45983.75674178241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45983.75674178241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45983.75674178241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45983.75674178241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45983.75674178241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45983.75674178241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45983.75674178241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45983.75674178241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45983.75674178241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45983.75674178241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45983.75674178241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45983.75674178241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45983.75674178241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45983.75674178241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45983.75674178241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45983.75674178241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45983.75674178241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45983.75674178241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45983.75674178241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45983.75674178241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45983.75674178241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45983.75674178241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45983.75674178241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45983.75674178241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45983.75674178241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45983.75674178241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45983.75674178241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45983.75674178241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45983.75674178241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45983.75674178241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45983.75674178241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45983.75674178241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45983.75674178241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45983.75674178241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45983.75674178241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45983.75674178241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45983.75674178241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45983.75674178241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45983.75674178241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45983.75674178241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45983.75674178241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45983.75674178241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45983.75674178241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45983.75674178241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45983.75674178241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45983.75674178241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45983.75674178241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45983.75674178241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45983.75674178241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45983.75674178241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45983.75674178241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45983.75674178241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45983.75674178241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45983.75674178241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45983.75674178241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45983.75674178241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45983.75674178241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45983.75674178241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45983.75674178241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45983.75674178241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45983.75674178241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45983.75674178241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45983.75674178241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45983.75674178241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45983.75674178241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45983.75674178241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45983.75674178241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45983.75674178241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45983.75674178241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45983.75674178241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45983.75674178241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45983.75674178241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45983.75674178241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45983.75674178241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45983.75674178241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45983.75674178241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45983.75674178241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45983.75674178241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45983.75674178241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45983.75674178241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45983.75674178241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45983.75674178241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45983.75674178241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45983.75674178241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45983.75674178241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45983.75674178241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45983.75674178241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45983.75674178241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45983.75674178241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45983.75674178241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45983.75674178241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45983.75674178241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45983.75674178241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45983.75674178241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45983.75674178241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45983.75674178241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45983.75674178241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45983.75674178241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45983.75674178241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45983.75674178241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45983.75674178241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45983.75674178241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45983.75674178241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45983.75674178241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45983.75674178241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45983.75674178241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45983.75674178241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45983.75674178241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45983.75674178241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45983.75674178241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45983.75674178241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45983.75674178241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45983.75674178241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45983.75674178241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45983.75674178241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45983.75674178241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45983.75674178241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45983.75674178241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45983.75674178241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45983.75674178241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45983.75674178241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45983.75674178241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45983.75674178241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45983.75674178241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45983.75674178241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45983.75674178241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45983.75674178241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45983.75674178241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45983.75674178241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45983.75674178241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45983.75674178241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45983.75674178241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45983.75674178241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45983.75674178241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45983.75674178241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45983.75674178241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45983.75674178241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45983.75674178241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45983.75674178241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45983.75674178241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45983.75674178241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45983.75674178241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45983.75674178241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45983.75674178241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45983.75674178241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45983.75674178241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45983.75674178241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45983.75674178241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45983.75674178241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45983.75674178241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45983.75674178241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45983.75674178241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45983.75674178241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45983.75674178241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45983.75674178241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45983.75674178241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45983.75674178241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45983.75674178241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45983.75674178241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45983.75674178241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45983.75674178241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45983.75674178241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45983.75674178241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45983.75674178241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45983.75674178241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45983.75674178241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45983.75674178241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45983.75674178241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45983.75674178241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45983.75674178241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45983.75674178241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45983.75674178241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45983.75674178241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45983.75674178241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45983.75674178241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45983.75674178241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45983.75674178241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45983.75674178241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45983.75674178241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45983.75674178241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45983.75674178241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45983.75674178241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45983.75674178241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45983.75674178241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45983.75674178241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45983.75674178241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45983.75674178241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45983.75674178241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45983.75674178241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45983.75674178241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45983.75674178241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45983.75674178241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45983.75674178241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45983.75674178241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45983.75674178241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45983.75674178241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45983.75674178241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45983.75674178241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45983.75674178241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45983.75674178241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45983.75674178241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45983.75674178241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45983.75674178241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45983.75674178241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45983.75674178241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45983.75674178241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45983.75674178241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45983.75674178241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45983.75674178241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45983.75674178241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45983.75674178241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45983.75674178241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45983.75674178241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45983.75674178241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45983.75674178241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45983.75674178241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45983.75674178241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45983.75674178241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45983.75674178241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45983.75674178241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45983.75674178241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45983.75674178241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45983.75674178241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45983.75674178241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45983.75674178241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45983.75674178241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45983.75674178241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45983.75674178241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45983.75674178241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45983.75674178241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45983.75674178241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45983.75674178241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45983.75674178241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45983.75674178241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45983.75674178241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45983.75674178241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45983.75674178241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45983.75674178241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45983.75674178241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45983.75674178241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45983.75674178241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45983.75674178241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45983.75674178241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45983.75674178241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45983.75674178241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45983.75674178241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45983.75674178241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45983.75674178241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45983.75674178241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45983.75674178241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45983.75674178241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45983.75674178241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45983.75674178241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45983.75674178241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45983.75674178241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45983.75674178241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45983.75674178241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45983.75674178241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45983.75674178241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45983.75674178241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45983.75674178241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45983.75674178241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45983.75674178241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45983.75674178241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45983.75674178241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45983.75674178241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45983.75674178241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45983.75674178241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45983.75674178241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45983.75674178241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45983.75674178241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45983.75674178241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45983.75674178241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45983.75674178241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45983.75674178241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45983.75674178241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45983.75674178241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45983.75674178241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45983.75674178241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45983.75674178241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45983.75674178241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45983.75674178241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45983.75674178241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45983.75674178241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45983.75674178241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45983.75674178241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45983.75674178241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45983.75674178241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45983.75674178241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45983.75674178241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45983.75674178241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45983.75674178241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45983.75674178241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45983.75674178241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45983.75674178241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45983.75674178241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45983.75674178241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45983.75674178241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45983.75674178241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45983.75674178241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45983.75674178241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45983.75674178241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45983.75674178241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45983.75674178241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45983.75674178241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45983.75674178241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45983.75674178241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45983.75674178241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45983.75674178241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45983.75674178241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45983.75674178241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45983.75674178241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45983.75674178241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45983.75674178241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45983.75674178241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45983.75674178241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45983.75674178241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45983.75674178241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45983.75674178241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45983.75674178241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45983.75674178241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45983.75674178241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45983.75674178241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45983.75674178241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45983.75674178241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45983.75674178241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45983.75674178241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45983.75674178241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45983.75674178241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45983.75674178241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45983.75674178241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45983.75674178241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45983.75674178241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45983.75674178241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45983.75674178241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45983.75674178241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45983.75674178241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45983.75674178241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45983.75674178241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45983.75674178241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45983.75674178241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45983.75674178241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45983.75674178241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45983.75674178241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45983.75674178241</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280.27602418981405</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36350</v>
      </c>
      <c r="E3" s="94" t="s">
        <v>39106</v>
      </c>
      <c r="F3" s="95">
        <v>45983.73951388889</v>
      </c>
      <c r="G3" s="96">
        <f t="shared" ref="G3:G4" ca="1" si="0">IFERROR(NOW()-F3,"")</f>
        <v>1.722789352061227E-2</v>
      </c>
      <c r="H3" s="95">
        <v>45983.723113425927</v>
      </c>
      <c r="I3" s="113" t="str">
        <f>IFERROR(VLOOKUP(D3,DB!A:F,6,0),"")</f>
        <v>Generator-SG</v>
      </c>
      <c r="J3" s="113" t="str">
        <f>IFERROR(VLOOKUP(D3,DB!A:G,7,0),"")</f>
        <v>No BB Shifted</v>
      </c>
      <c r="K3" s="97" t="s">
        <v>39116</v>
      </c>
      <c r="L3" s="91" t="str">
        <f>IFERROR(VLOOKUP(D3,DB!A:I,9,0),"")</f>
        <v>Latis</v>
      </c>
    </row>
    <row r="4" spans="1:16" ht="15" customHeight="1">
      <c r="A4" s="113" t="s">
        <v>39117</v>
      </c>
      <c r="B4" s="113" t="str">
        <f>IFERROR(VLOOKUP(D4,DB!A:K,11,0),"")</f>
        <v>R4</v>
      </c>
      <c r="C4" s="93">
        <v>1</v>
      </c>
      <c r="D4" s="91" t="s">
        <v>29207</v>
      </c>
      <c r="E4" s="94" t="s">
        <v>39021</v>
      </c>
      <c r="F4" s="95"/>
      <c r="G4" s="96">
        <f t="shared" ca="1" si="0"/>
        <v>45983.75674178241</v>
      </c>
      <c r="H4" s="95">
        <v>45983.720659722225</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ref="G5:G68" ca="1" si="1">IFERROR(NOW()-F5,"")</f>
        <v>45983.75674178241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45983.75674178241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45983.75674178241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45983.75674178241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45983.75674178241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45983.75674178241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45983.75674178241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45983.75674178241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45983.75674178241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45983.75674178241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45983.75674178241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45983.75674178241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45983.75674178241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45983.75674178241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45983.75674178241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45983.75674178241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45983.75674178241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45983.75674178241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45983.75674178241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45983.75674178241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45983.75674178241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45983.75674178241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45983.75674178241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45983.75674178241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45983.75674178241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45983.75674178241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45983.75674178241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45983.75674178241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45983.75674178241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45983.75674178241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45983.75674178241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45983.75674178241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45983.75674178241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45983.75674178241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45983.75674178241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45983.75674178241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45983.75674178241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45983.75674178241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45983.75674178241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45983.75674178241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45983.75674178241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45983.75674178241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45983.75674178241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45983.75674178241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45983.75674178241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45983.75674178241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45983.75674178241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45983.75674178241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45983.75674178241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45983.75674178241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45983.75674178241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45983.75674178241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45983.75674178241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45983.75674178241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45983.75674178241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45983.75674178241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45983.75674178241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45983.75674178241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45983.75674178241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45983.75674178241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45983.75674178241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45983.75674178241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45983.75674178241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45983.75674178241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45983.75674178241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45983.75674178241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45983.75674178241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45983.75674178241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45983.75674178241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45983.75674178241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45983.75674178241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45983.75674178241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45983.75674178241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45983.75674178241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45983.75674178241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45983.75674178241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45983.75674178241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45983.75674178241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45983.75674178241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45983.75674178241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45983.75674178241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45983.75674178241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45983.75674178241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45983.75674178241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45983.75674178241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45983.75674178241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45983.75674178241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45983.75674178241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45983.75674178241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45983.75674178241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45983.75674178241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45983.75674178241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45983.75674178241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45983.75674178241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45983.75674178241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45983.75674178241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45983.75674178241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45983.75674178241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45983.75674178241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45983.75674178241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45983.75674178241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45983.75674178241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45983.75674178241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45983.75674178241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45983.75674178241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45983.75674178241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45983.75674178241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45983.75674178241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45983.75674178241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45983.75674178241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45983.75674178241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45983.75674178241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45983.75674178241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45983.75674178241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45983.75674178241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45983.75674178241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45983.75674178241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45983.75674178241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45983.75674178241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45983.75674178241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45983.75674178241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45983.75674178241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45983.75674178241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45983.75674178241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45983.75674178241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45983.75674178241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45983.75674178241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45983.75674178241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45983.75674178241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45983.75674178241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45983.75674178241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45983.75674178241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45983.75674178241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45983.75674178241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45983.75674178241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45983.75674178241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45983.75674178241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45983.75674178241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45983.75674178241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45983.75674178241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45983.75674178241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45983.75674178241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45983.75674178241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45983.75674178241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45983.75674178241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45983.75674178241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45983.75674178241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45983.75674178241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45983.75674178241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45983.75674178241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45983.75674178241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45983.75674178241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45983.75674178241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45983.75674178241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45983.75674178241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45983.75674178241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45983.75674178241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45983.75674178241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45983.75674178241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45983.75674178241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45983.75674178241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45983.75674178241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45983.75674178241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45983.75674178241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45983.75674178241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45983.75674178241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45983.75674178241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45983.75674178241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45983.75674178241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45983.75674178241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45983.75674178241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45983.75674178241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45983.75674178241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45983.75674178241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45983.75674178241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45983.75674178241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45983.75674178241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45983.75674178241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45983.75674178241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45983.75674178241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45983.75674178241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45983.75674178241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45983.75674178241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45983.75674178241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45983.75674178241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45983.75674178241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45983.75674178241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45983.75674178241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45983.75674178241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45983.75674178241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45983.75674178241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45983.75674178241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45983.75674178241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45983.75674178241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45983.75674178241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45983.75674178241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45983.75674178241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45983.75674178241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45983.75674178241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45983.75674178241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45983.75674178241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45983.75674178241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45983.75674178241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45983.75674178241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45983.75674178241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45983.75674178241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45983.75674178241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45983.75674178241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45983.75674178241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45983.75674178241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45983.75674178241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45983.75674178241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45983.75674178241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45983.75674178241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45983.75674178241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45983.75674178241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45983.75674178241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45983.75674178241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45983.75674178241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45983.75674178241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45983.75674178241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45983.75674178241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45983.75674178241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45983.75674178241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45983.75674178241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45983.75674178241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45983.75674178241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45983.75674178241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45983.75674178241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45983.75674178241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45983.75674178241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45983.75674178241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45983.75674178241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45983.75674178241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45983.75674178241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45983.75674178241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45983.75674178241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45983.75674178241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45983.75674178241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45983.75674178241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45983.75674178241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45983.75674178241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45983.75674178241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45983.75674178241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45983.75674178241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45983.75674178241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45983.75674178241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45983.75674178241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45983.75674178241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45983.75674178241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45983.75674178241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45983.75674178241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45983.75674178241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45983.75674178241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45983.75674178241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45983.75674178241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45983.75674178241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45983.75674178241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45983.75674178241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45983.75674178241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45983.75674178241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45983.75674178241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45983.75674178241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45983.75674178241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45983.75674178241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45983.75674178241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45983.75674178241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45983.75674178241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45983.75674178241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45983.75674178241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45983.75674178241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45983.75674178241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45983.75674178241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45983.75674178241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45983.75674178241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45983.75674178241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45983.75674178241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45983.75674178241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45983.75674178241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45983.75674178241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45983.75674178241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45983.75674178241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45983.75674178241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45983.75674178241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45983.75674178241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45983.75674178241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45983.75674178241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45983.75674178241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45983.75674178241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45983.75674178241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45983.75674178241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45983.75674178241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45983.75674178241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45983.75674178241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45983.75674178241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45983.75674178241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45983.75674178241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45983.75674178241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45983.75674178241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45983.75674178241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45983.75674178241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45983.75674178241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45983.75674178241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45983.75674178241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45983.75674178241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45983.75674178241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45983.75674178241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45983.75674178241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45983.75674178241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45983.75674178241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45983.75674178241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45983.75674178241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45983.75674178241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45983.75674178241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45983.75674178241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45983.75674178241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45983.75674178241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45983.75674178241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45983.75674178241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45983.75674178241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6">IFERROR(NOW()-F325,"")</f>
        <v>45983.75674178241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45983.75674178241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45983.75674178241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45983.75674178241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45983.75674178241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45983.75674178241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45983.75674178241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45983.75674178241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45983.75674178241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45983.75674178241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45983.75674178241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45983.75674178241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45983.75674178241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45983.75674178241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45983.75674178241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45983.75674178241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45983.75674178241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45983.75674178241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45983.75674178241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45983.75674178241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45983.75674178241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45983.75674178241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45983.75674178241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45983.75674178241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45983.75674178241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45983.75674178241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45983.75674178241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45983.75674178241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45983.75674178241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45983.75674178241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45983.75674178241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45983.75674178241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45983.75674178241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45983.75674178241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45983.75674178241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45983.75674178241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45983.75674178241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45983.75674178241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45983.75674178241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45983.75674178241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45983.75674178241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45983.75674178241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45983.75674178241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45983.75674178241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45983.75674178241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45983.75674178241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45983.75674178241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45983.75674178241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45983.75674178241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45983.75674178241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45983.75674178241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45983.75674178241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45983.75674178241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45983.75674178241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45983.75674178241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45983.75674178241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45983.75674178241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45983.75674178241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45983.75674178241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45983.75674178241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45983.75674178241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45983.75674178241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45983.75674178241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45983.75674178241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34" ca="1" si="7">IFERROR(NOW()-F389,"")</f>
        <v>45983.75674178241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45983.75674178241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45983.75674178241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45983.75674178241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45983.75674178241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45983.75674178241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45983.75674178241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45983.75674178241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45983.75674178241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45983.75674178241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45983.75674178241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45983.75674178241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45983.75674178241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45983.75674178241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45983.75674178241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45983.75674178241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45983.75674178241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45983.75674178241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45983.75674178241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45983.75674178241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45983.75674178241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45983.75674178241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45983.75674178241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45983.75674178241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45983.75674178241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45983.75674178241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45983.75674178241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45983.75674178241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45983.75674178241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45983.75674178241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45983.75674178241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45983.75674178241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45983.75674178241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45983.75674178241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45983.75674178241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45983.75674178241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45983.75674178241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45983.75674178241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45983.75674178241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45983.75674178241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45983.75674178241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45983.75674178241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45983.75674178241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45983.75674178241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45983.75674178241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45983.75674178241</v>
      </c>
      <c r="H434" s="95"/>
      <c r="I434" s="113" t="str">
        <f>IFERROR(VLOOKUP(D434,DB!A:F,6,0),"")</f>
        <v/>
      </c>
      <c r="J434" s="113" t="str">
        <f>IFERROR(VLOOKUP(D434,DB!A:G,7,0),"")</f>
        <v/>
      </c>
      <c r="K434" s="97"/>
      <c r="L434" s="91" t="str">
        <f>IFERROR(VLOOKUP(D434,DB!A:I,9,0),"")</f>
        <v/>
      </c>
    </row>
  </sheetData>
  <dataValidations count="2">
    <dataValidation allowBlank="1" showInputMessage="1" showErrorMessage="1" sqref="E1" xr:uid="{A4F81451-56CC-4543-9497-104C4E44EE4B}"/>
    <dataValidation type="list" allowBlank="1" showInputMessage="1" showErrorMessage="1" sqref="E2:E4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91.924681597221934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57.567864467593608</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35.09563067129784</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6.2419385416724253</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2.3834431712966762</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0.98818854166893288</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s="109"/>
      <c r="E8" s="109"/>
      <c r="F8" s="109"/>
      <c r="G8" s="111">
        <f ca="1">IFERROR(NOW()-F8,"")</f>
        <v>45983.75674178241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45983.75674178241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45983.75674178241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45983.75674178241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45983.75674178241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45983.75674178241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45983.75674178241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45983.75674178241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45983.75674178241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45983.75674178241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45983.75674178241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45983.75674178241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45983.75674178241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45983.75674178241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45983.75674178241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45983.75674178241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45983.75674178241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45983.75674178241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45983.75674178241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45983.75674178241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45983.75674178241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45983.75674178241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45983.75674178241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45983.75674178241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45983.75674178241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45983.75674178241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45983.75674178241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45983.75674178241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45983.75674178241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45983.75674178241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45983.75674178241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45983.75674178241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45983.75674178241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45983.75674178241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45983.75674178241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45983.75674178241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45983.75674178241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45983.75674178241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45983.75674178241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45983.75674178241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45983.75674178241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45983.75674178241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45983.75674178241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45983.75674178241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45983.75674178241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45983.75674178241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45983.75674178241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45983.75674178241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45983.75674178241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45983.75674178241</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45983.75674178241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45983.75674178241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45983.75674178241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45983.75674178241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45983.75674178241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45983.75674178241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45983.75674178241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45983.75674178241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45983.75674178241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45983.75674178241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45983.75674178241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45983.75674178241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45983.75674178241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45983.75674178241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45983.75674178241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45983.75674178241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45983.75674178241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45983.75674178241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45983.75674178241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45983.75674178241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45983.75674178241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45983.75674178241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45983.75674178241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45983.75674178241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45983.75674178241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45983.75674178241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45983.75674178241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45983.75674178241</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
  <sheetViews>
    <sheetView tabSelected="1" workbookViewId="0">
      <selection activeCell="E2" sqref="E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v>1</v>
      </c>
      <c r="D2" s="119" t="s">
        <v>30806</v>
      </c>
      <c r="E2" s="109" t="s">
        <v>39021</v>
      </c>
      <c r="F2" s="121"/>
      <c r="G2" s="104">
        <f ca="1">IFERROR(NOW()-F2,"-")</f>
        <v>45983.75674178241</v>
      </c>
      <c r="H2" s="121"/>
      <c r="I2" s="119" t="str">
        <f>IFERROR(VLOOKUP(D2,DB!A:F,6,0),"")</f>
        <v>SCECO</v>
      </c>
      <c r="J2" s="119" t="str">
        <f>IFERROR(VLOOKUP(D2,DB!A:G,7,0),"")</f>
        <v>Vandalized</v>
      </c>
      <c r="K2" s="122" t="s">
        <v>39131</v>
      </c>
      <c r="L2" s="123" t="str">
        <f>IFERROR(VLOOKUP(D2,DB!A:I,9,0),"")</f>
        <v>Latis</v>
      </c>
    </row>
    <row r="3" spans="1:16382" ht="31.5" customHeight="1">
      <c r="A3" s="118"/>
      <c r="B3" s="119" t="str">
        <f>IFERROR(VLOOKUP(D3,DB!A:K,11,0),"")</f>
        <v/>
      </c>
      <c r="C3" s="120"/>
      <c r="D3" s="119"/>
      <c r="E3" s="109"/>
      <c r="F3" s="121"/>
      <c r="G3" s="104">
        <f t="shared" ref="G3:G13" ca="1" si="0">IFERROR(NOW()-F3,"-")</f>
        <v>45983.75674178241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45983.75674178241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45983.75674178241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45983.75674178241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45983.75674178241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45983.75674178241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45983.75674178241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45983.75674178241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45983.75674178241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45983.75674178241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45983.75674178241</v>
      </c>
      <c r="H13" s="121"/>
      <c r="I13" s="119" t="str">
        <f>IFERROR(VLOOKUP(D13,DB!A:F,6,0),"")</f>
        <v/>
      </c>
      <c r="J13" s="119" t="str">
        <f>IFERROR(VLOOKUP(D13,DB!A:G,7,0),"")</f>
        <v/>
      </c>
      <c r="K13" s="122"/>
      <c r="L13" s="123" t="str">
        <f>IFERROR(VLOOKUP(D13,DB!A:I,9,0),"")</f>
        <v/>
      </c>
    </row>
  </sheetData>
  <dataValidations count="2">
    <dataValidation allowBlank="1" showInputMessage="1" showErrorMessage="1" sqref="E1" xr:uid="{9E1BC488-8814-4F8A-8DBE-742B3278AB71}"/>
    <dataValidation type="list" allowBlank="1" showInputMessage="1" showErrorMessage="1" sqref="E2:E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2025-11-22T15:11:28Z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